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Труды\КСК\2024\Инвестпрограмма\ИНВЕСТИЦИИ\ОТЧЕТЫ В МИНЭНЕРГО (Кривцов)\2 кв 2024\"/>
    </mc:Choice>
  </mc:AlternateContent>
  <xr:revisionPtr revIDLastSave="0" documentId="13_ncr:1_{1AD1C526-0AC8-4411-8190-F0D0928CC8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 Квартал Финансирование " sheetId="1" r:id="rId1"/>
    <sheet name="11Квартал Финансирование ист" sheetId="12" r:id="rId2"/>
    <sheet name="12 Квартал Освоение" sheetId="14" r:id="rId3"/>
    <sheet name="13 Квартал Принятие ОС" sheetId="15" r:id="rId4"/>
    <sheet name="14 Квартал Постановка под напр" sheetId="16" r:id="rId5"/>
    <sheet name="15 Квартал Ввод мощности" sheetId="17" r:id="rId6"/>
    <sheet name="16 Квартал Вывод мощности" sheetId="18" r:id="rId7"/>
    <sheet name="17 Квартал Осн этапы" sheetId="19" r:id="rId8"/>
    <sheet name="18 Квартал Факт значения" sheetId="20" r:id="rId9"/>
    <sheet name="19 Квартал Результаты" sheetId="21" r:id="rId10"/>
    <sheet name="20 Квартал Фин план" sheetId="22" r:id="rId11"/>
  </sheets>
  <definedNames>
    <definedName name="sub_10100" localSheetId="0">'10 Квартал Финансирование '!$A$16</definedName>
    <definedName name="sub_11100" localSheetId="1">'11Квартал Финансирование ист'!$A$15</definedName>
    <definedName name="sub_12100" localSheetId="2">'12 Квартал Освоение'!$A$15</definedName>
    <definedName name="sub_14100" localSheetId="4">'14 Квартал Постановка под напр'!$A$16</definedName>
    <definedName name="sub_19100" localSheetId="9">'19 Квартал Результаты'!$A$16</definedName>
    <definedName name="sub_2010000" localSheetId="10">'20 Квартал Фин план'!$A$17</definedName>
    <definedName name="sub_20100021" localSheetId="10">'20 Квартал Фин план'!$A$251</definedName>
    <definedName name="sub_20100022" localSheetId="10">'20 Квартал Фин план'!$A$252</definedName>
    <definedName name="sub_20100023" localSheetId="10">'20 Квартал Фин план'!$A$253</definedName>
    <definedName name="sub_201001" localSheetId="10">'20 Квартал Фин план'!$A$23</definedName>
    <definedName name="sub_2010016" localSheetId="10">'20 Квартал Фин план'!$A$242</definedName>
    <definedName name="sub_2010017" localSheetId="10">'20 Квартал Фин план'!$A$243</definedName>
    <definedName name="sub_2010018" localSheetId="10">'20 Квартал Фин план'!$A$246</definedName>
    <definedName name="sub_2010019" localSheetId="10">'20 Квартал Фин план'!$A$249</definedName>
    <definedName name="sub_201002" localSheetId="10">'20 Квартал Фин план'!$A$38</definedName>
    <definedName name="sub_2010020" localSheetId="10">'20 Квартал Фин план'!$A$250</definedName>
    <definedName name="sub_2010021" localSheetId="10">'20 Квартал Фин план'!$A$53</definedName>
    <definedName name="sub_20100211" localSheetId="10">'20 Квартал Фин план'!$A$54</definedName>
    <definedName name="sub_20100212" localSheetId="10">'20 Квартал Фин план'!$A$55</definedName>
    <definedName name="sub_20100213" localSheetId="10">'20 Квартал Фин план'!$A$60</definedName>
    <definedName name="sub_20100214" localSheetId="10">'20 Квартал Фин план'!$A$61</definedName>
    <definedName name="sub_2010022" localSheetId="10">'20 Квартал Фин план'!$A$62</definedName>
    <definedName name="sub_20100221" localSheetId="10">'20 Квартал Фин план'!$A$63</definedName>
    <definedName name="sub_20100222" localSheetId="10">'20 Квартал Фин план'!$A$64</definedName>
    <definedName name="sub_20100223" localSheetId="10">'20 Квартал Фин план'!$A$65</definedName>
    <definedName name="sub_20100224" localSheetId="10">'20 Квартал Фин план'!$A$66</definedName>
    <definedName name="sub_20100225" localSheetId="10">'20 Квартал Фин план'!$A$67</definedName>
    <definedName name="sub_2010023" localSheetId="10">'20 Квартал Фин план'!$A$68</definedName>
    <definedName name="sub_2010024" localSheetId="10">'20 Квартал Фин план'!$A$69</definedName>
    <definedName name="sub_2010025" localSheetId="10">'20 Квартал Фин план'!$A$70</definedName>
    <definedName name="sub_20100251" localSheetId="10">'20 Квартал Фин план'!$A$71</definedName>
    <definedName name="sub_20100252" localSheetId="10">'20 Квартал Фин план'!$A$72</definedName>
    <definedName name="sub_2010026" localSheetId="10">'20 Квартал Фин план'!$A$73</definedName>
    <definedName name="sub_20100261" localSheetId="10">'20 Квартал Фин план'!$A$74</definedName>
    <definedName name="sub_20100262" localSheetId="10">'20 Квартал Фин план'!$A$75</definedName>
    <definedName name="sub_20100263" localSheetId="10">'20 Квартал Фин план'!$A$76</definedName>
    <definedName name="sub_2010027" localSheetId="10">'20 Квартал Фин план'!$A$77</definedName>
    <definedName name="sub_20100271" localSheetId="10">'20 Квартал Фин план'!$A$78</definedName>
    <definedName name="sub_20100272" localSheetId="10">'20 Квартал Фин план'!$A$79</definedName>
    <definedName name="sub_20100273" localSheetId="10">'20 Квартал Фин план'!$A$80</definedName>
    <definedName name="sub_201003" localSheetId="10">'20 Квартал Фин план'!$A$81</definedName>
    <definedName name="sub_20100311" localSheetId="10">'20 Квартал Фин план'!$A$83</definedName>
    <definedName name="sub_20100312" localSheetId="10">'20 Квартал Фин план'!$A$84</definedName>
    <definedName name="sub_20100313" localSheetId="10">'20 Квартал Фин план'!$A$85</definedName>
    <definedName name="sub_20100381" localSheetId="10">'20 Квартал Фин план'!$A$93</definedName>
    <definedName name="sub_20100382" localSheetId="10">'20 Квартал Фин план'!$A$94</definedName>
    <definedName name="sub_201004" localSheetId="10">'20 Квартал Фин план'!$A$96</definedName>
    <definedName name="sub_20100411" localSheetId="10">'20 Квартал Фин план'!$A$98</definedName>
    <definedName name="sub_20100412" localSheetId="10">'20 Квартал Фин план'!$A$99</definedName>
    <definedName name="sub_20100413" localSheetId="10">'20 Квартал Фин план'!$A$100</definedName>
    <definedName name="sub_20100414" localSheetId="10">'20 Квартал Фин план'!$A$102</definedName>
    <definedName name="sub_20100421" localSheetId="10">'20 Квартал Фин план'!$A$104</definedName>
    <definedName name="sub_20100422" localSheetId="10">'20 Квартал Фин план'!$A$105</definedName>
    <definedName name="sub_20100423" localSheetId="10">'20 Квартал Фин план'!$A$106</definedName>
    <definedName name="sub_20100424" localSheetId="10">'20 Квартал Фин план'!$A$108</definedName>
    <definedName name="sub_201005" localSheetId="10">'20 Квартал Фин план'!$A$109</definedName>
    <definedName name="sub_20100511" localSheetId="10">'20 Квартал Фин план'!$A$111</definedName>
    <definedName name="sub_20100512" localSheetId="10">'20 Квартал Фин план'!$A$112</definedName>
    <definedName name="sub_20100513" localSheetId="10">'20 Квартал Фин план'!$A$113</definedName>
    <definedName name="sub_20100581" localSheetId="10">'20 Квартал Фин план'!$A$121</definedName>
    <definedName name="sub_20100582" localSheetId="10">'20 Квартал Фин план'!$A$122</definedName>
    <definedName name="sub_201006" localSheetId="10">'20 Квартал Фин план'!$A$124</definedName>
    <definedName name="sub_20100611" localSheetId="10">'20 Квартал Фин план'!$A$126</definedName>
    <definedName name="sub_20100612" localSheetId="10">'20 Квартал Фин план'!$A$127</definedName>
    <definedName name="sub_20100613" localSheetId="10">'20 Квартал Фин план'!$A$128</definedName>
    <definedName name="sub_20100681" localSheetId="10">'20 Квартал Фин план'!$A$136</definedName>
    <definedName name="sub_20100682" localSheetId="10">'20 Квартал Фин план'!$A$137</definedName>
    <definedName name="sub_201007" localSheetId="10">'20 Квартал Фин план'!$A$139</definedName>
    <definedName name="sub_20100711" localSheetId="10">'20 Квартал Фин план'!$A$141</definedName>
    <definedName name="sub_20100712" localSheetId="10">'20 Квартал Фин план'!$A$142</definedName>
    <definedName name="sub_20100713" localSheetId="10">'20 Квартал Фин план'!$A$143</definedName>
    <definedName name="sub_20100781" localSheetId="10">'20 Квартал Фин план'!$A$151</definedName>
    <definedName name="sub_20100782" localSheetId="10">'20 Квартал Фин план'!$A$152</definedName>
    <definedName name="sub_201011" localSheetId="10">'20 Квартал Фин план'!$A$24</definedName>
    <definedName name="sub_2010111" localSheetId="10">'20 Квартал Фин план'!$A$25</definedName>
    <definedName name="sub_2010112" localSheetId="10">'20 Квартал Фин план'!$A$26</definedName>
    <definedName name="sub_2010113" localSheetId="10">'20 Квартал Фин план'!$A$27</definedName>
    <definedName name="sub_201012" localSheetId="10">'20 Квартал Фин план'!$A$28</definedName>
    <definedName name="sub_201013" localSheetId="10">'20 Квартал Фин план'!$A$29</definedName>
    <definedName name="sub_201014" localSheetId="10">'20 Квартал Фин план'!$A$30</definedName>
    <definedName name="sub_201015" localSheetId="10">'20 Квартал Фин план'!$A$31</definedName>
    <definedName name="sub_201016" localSheetId="10">'20 Квартал Фин план'!$A$32</definedName>
    <definedName name="sub_201017" localSheetId="10">'20 Квартал Фин план'!$A$33</definedName>
    <definedName name="sub_201018" localSheetId="10">'20 Квартал Фин план'!$A$34</definedName>
    <definedName name="sub_2010181" localSheetId="10">'20 Квартал Фин план'!$A$35</definedName>
    <definedName name="sub_2010182" localSheetId="10">'20 Квартал Фин план'!$A$36</definedName>
    <definedName name="sub_201019" localSheetId="10">'20 Квартал Фин план'!$A$37</definedName>
    <definedName name="sub_201021" localSheetId="10">'20 Квартал Фин план'!$A$39</definedName>
    <definedName name="sub_2010211" localSheetId="10">'20 Квартал Фин план'!$A$40</definedName>
    <definedName name="sub_2010212" localSheetId="10">'20 Квартал Фин план'!$A$41</definedName>
    <definedName name="sub_20102121" localSheetId="10">'20 Квартал Фин план'!$A$56</definedName>
    <definedName name="sub_201021211" localSheetId="10">'20 Квартал Фин план'!$A$57</definedName>
    <definedName name="sub_201021212" localSheetId="10">'20 Квартал Фин план'!$A$58</definedName>
    <definedName name="sub_20102122" localSheetId="10">'20 Квартал Фин план'!$A$59</definedName>
    <definedName name="sub_2010213" localSheetId="10">'20 Квартал Фин план'!$A$42</definedName>
    <definedName name="sub_201022" localSheetId="10">'20 Квартал Фин план'!$A$43</definedName>
    <definedName name="sub_201023" localSheetId="10">'20 Квартал Фин план'!$A$44</definedName>
    <definedName name="sub_201024" localSheetId="10">'20 Квартал Фин план'!$A$45</definedName>
    <definedName name="sub_201025" localSheetId="10">'20 Квартал Фин план'!$A$46</definedName>
    <definedName name="sub_201026" localSheetId="10">'20 Квартал Фин план'!$A$47</definedName>
    <definedName name="sub_201027" localSheetId="10">'20 Квартал Фин план'!$A$48</definedName>
    <definedName name="sub_201028" localSheetId="10">'20 Квартал Фин план'!$A$49</definedName>
    <definedName name="sub_2010281" localSheetId="10">'20 Квартал Фин план'!$A$50</definedName>
    <definedName name="sub_2010282" localSheetId="10">'20 Квартал Фин план'!$A$51</definedName>
    <definedName name="sub_201029" localSheetId="10">'20 Квартал Фин план'!$A$52</definedName>
    <definedName name="sub_201031" localSheetId="10">'20 Квартал Фин план'!$A$82</definedName>
    <definedName name="sub_201032" localSheetId="10">'20 Квартал Фин план'!$A$86</definedName>
    <definedName name="sub_201033" localSheetId="10">'20 Квартал Фин план'!$A$87</definedName>
    <definedName name="sub_201034" localSheetId="10">'20 Квартал Фин план'!$A$88</definedName>
    <definedName name="sub_201035" localSheetId="10">'20 Квартал Фин план'!$A$89</definedName>
    <definedName name="sub_201036" localSheetId="10">'20 Квартал Фин план'!$A$90</definedName>
    <definedName name="sub_201037" localSheetId="10">'20 Квартал Фин план'!$A$91</definedName>
    <definedName name="sub_201038" localSheetId="10">'20 Квартал Фин план'!$A$92</definedName>
    <definedName name="sub_201039" localSheetId="10">'20 Квартал Фин план'!$A$95</definedName>
    <definedName name="sub_201041" localSheetId="10">'20 Квартал Фин план'!$A$97</definedName>
    <definedName name="sub_20104131" localSheetId="10">'20 Квартал Фин план'!$A$101</definedName>
    <definedName name="sub_201042" localSheetId="10">'20 Квартал Фин план'!$A$103</definedName>
    <definedName name="sub_20104231" localSheetId="10">'20 Квартал Фин план'!$A$107</definedName>
    <definedName name="sub_201051" localSheetId="10">'20 Квартал Фин план'!$A$110</definedName>
    <definedName name="sub_201052" localSheetId="10">'20 Квартал Фин план'!$A$114</definedName>
    <definedName name="sub_201053" localSheetId="10">'20 Квартал Фин план'!$A$115</definedName>
    <definedName name="sub_201054" localSheetId="10">'20 Квартал Фин план'!$A$116</definedName>
    <definedName name="sub_201055" localSheetId="10">'20 Квартал Фин план'!$A$117</definedName>
    <definedName name="sub_201056" localSheetId="10">'20 Квартал Фин план'!$A$118</definedName>
    <definedName name="sub_201057" localSheetId="10">'20 Квартал Фин план'!$A$119</definedName>
    <definedName name="sub_201058" localSheetId="10">'20 Квартал Фин план'!$A$120</definedName>
    <definedName name="sub_201059" localSheetId="10">'20 Квартал Фин план'!$A$123</definedName>
    <definedName name="sub_201061" localSheetId="10">'20 Квартал Фин план'!$A$125</definedName>
    <definedName name="sub_201062" localSheetId="10">'20 Квартал Фин план'!$A$129</definedName>
    <definedName name="sub_201063" localSheetId="10">'20 Квартал Фин план'!$A$130</definedName>
    <definedName name="sub_201064" localSheetId="10">'20 Квартал Фин план'!$A$131</definedName>
    <definedName name="sub_201065" localSheetId="10">'20 Квартал Фин план'!$A$132</definedName>
    <definedName name="sub_201066" localSheetId="10">'20 Квартал Фин план'!$A$133</definedName>
    <definedName name="sub_201067" localSheetId="10">'20 Квартал Фин план'!$A$134</definedName>
    <definedName name="sub_201068" localSheetId="10">'20 Квартал Фин план'!$A$135</definedName>
    <definedName name="sub_201069" localSheetId="10">'20 Квартал Фин план'!$A$138</definedName>
    <definedName name="sub_201071" localSheetId="10">'20 Квартал Фин план'!$A$140</definedName>
    <definedName name="sub_201072" localSheetId="10">'20 Квартал Фин план'!$A$144</definedName>
    <definedName name="sub_201073" localSheetId="10">'20 Квартал Фин план'!$A$145</definedName>
    <definedName name="sub_201074" localSheetId="10">'20 Квартал Фин план'!$A$146</definedName>
    <definedName name="sub_201075" localSheetId="10">'20 Квартал Фин план'!$A$147</definedName>
    <definedName name="sub_201076" localSheetId="10">'20 Квартал Фин план'!$A$148</definedName>
    <definedName name="sub_201077" localSheetId="10">'20 Квартал Фин план'!$A$149</definedName>
    <definedName name="sub_201078" localSheetId="10">'20 Квартал Фин план'!$A$150</definedName>
    <definedName name="sub_201079" localSheetId="10">'20 Квартал Фин план'!$A$153</definedName>
    <definedName name="sub_201081" localSheetId="10">'20 Квартал Фин план'!$A$155</definedName>
    <definedName name="sub_201082" localSheetId="10">'20 Квартал Фин план'!$A$156</definedName>
    <definedName name="sub_201083" localSheetId="10">'20 Квартал Фин план'!$A$157</definedName>
    <definedName name="sub_201084" localSheetId="10">'20 Квартал Фин план'!$A$158</definedName>
    <definedName name="sub_201091" localSheetId="10">'20 Квартал Фин план'!$A$160</definedName>
    <definedName name="sub_201092" localSheetId="10">'20 Квартал Фин план'!$A$161</definedName>
    <definedName name="sub_2010921" localSheetId="10">'20 Квартал Фин план'!$A$162</definedName>
    <definedName name="sub_201093" localSheetId="10">'20 Квартал Фин план'!$A$163</definedName>
    <definedName name="sub_2010931" localSheetId="10">'20 Квартал Фин план'!$A$164</definedName>
    <definedName name="sub_201094" localSheetId="10">'20 Квартал Фин план'!$A$165</definedName>
    <definedName name="sub_201101" localSheetId="10">'20 Квартал Фин план'!$A$168</definedName>
    <definedName name="sub_2011010" localSheetId="10">'20 Квартал Фин план'!$A$184</definedName>
    <definedName name="sub_2011011" localSheetId="10">'20 Квартал Фин план'!$A$169</definedName>
    <definedName name="sub_2011012" localSheetId="10">'20 Квартал Фин план'!$A$170</definedName>
    <definedName name="sub_2011013" localSheetId="10">'20 Квартал Фин план'!$A$171</definedName>
    <definedName name="sub_201102" localSheetId="10">'20 Квартал Фин план'!$A$172</definedName>
    <definedName name="sub_201103" localSheetId="10">'20 Квартал Фин план'!$A$173</definedName>
    <definedName name="sub_201104" localSheetId="10">'20 Квартал Фин план'!$A$174</definedName>
    <definedName name="sub_201105" localSheetId="10">'20 Квартал Фин план'!$A$175</definedName>
    <definedName name="sub_201106" localSheetId="10">'20 Квартал Фин план'!$A$176</definedName>
    <definedName name="sub_201107" localSheetId="10">'20 Квартал Фин план'!$A$177</definedName>
    <definedName name="sub_201108" localSheetId="10">'20 Квартал Фин план'!$A$178</definedName>
    <definedName name="sub_2011081" localSheetId="10">'20 Квартал Фин план'!$A$179</definedName>
    <definedName name="sub_2011082" localSheetId="10">'20 Квартал Фин план'!$A$180</definedName>
    <definedName name="sub_201109" localSheetId="10">'20 Квартал Фин план'!$A$181</definedName>
    <definedName name="sub_2011091" localSheetId="10">'20 Квартал Фин план'!$A$182</definedName>
    <definedName name="sub_2011092" localSheetId="10">'20 Квартал Фин план'!$A$183</definedName>
    <definedName name="sub_201111" localSheetId="10">'20 Квартал Фин план'!$A$186</definedName>
    <definedName name="sub_2011110" localSheetId="10">'20 Квартал Фин план'!$A$199</definedName>
    <definedName name="sub_2011111" localSheetId="10">'20 Квартал Фин план'!$A$200</definedName>
    <definedName name="sub_2011112" localSheetId="10">'20 Квартал Фин план'!$A$201</definedName>
    <definedName name="sub_2011113" localSheetId="10">'20 Квартал Фин план'!$A$202</definedName>
    <definedName name="sub_201112" localSheetId="10">'20 Квартал Фин план'!$A$187</definedName>
    <definedName name="sub_2011121" localSheetId="10">'20 Квартал Фин план'!$A$188</definedName>
    <definedName name="sub_2011122" localSheetId="10">'20 Квартал Фин план'!$A$189</definedName>
    <definedName name="sub_2011123" localSheetId="10">'20 Квартал Фин план'!$A$190</definedName>
    <definedName name="sub_201113" localSheetId="10">'20 Квартал Фин план'!$A$191</definedName>
    <definedName name="sub_201114" localSheetId="10">'20 Квартал Фин план'!$A$192</definedName>
    <definedName name="sub_201115" localSheetId="10">'20 Квартал Фин план'!$A$193</definedName>
    <definedName name="sub_201116" localSheetId="10">'20 Квартал Фин план'!$A$194</definedName>
    <definedName name="sub_201117" localSheetId="10">'20 Квартал Фин план'!$A$195</definedName>
    <definedName name="sub_201118" localSheetId="10">'20 Квартал Фин план'!$A$196</definedName>
    <definedName name="sub_2011181" localSheetId="10">'20 Квартал Фин план'!$A$197</definedName>
    <definedName name="sub_201119" localSheetId="10">'20 Квартал Фин план'!$A$198</definedName>
    <definedName name="sub_201121" localSheetId="10">'20 Квартал Фин план'!$A$204</definedName>
    <definedName name="sub_201122" localSheetId="10">'20 Квартал Фин план'!$A$205</definedName>
    <definedName name="sub_2011221" localSheetId="10">'20 Квартал Фин план'!$A$206</definedName>
    <definedName name="sub_20112211" localSheetId="10">'20 Квартал Фин план'!$A$207</definedName>
    <definedName name="sub_20112212" localSheetId="10">'20 Квартал Фин план'!$A$208</definedName>
    <definedName name="sub_201123" localSheetId="10">'20 Квартал Фин план'!$A$209</definedName>
    <definedName name="sub_201131" localSheetId="10">'20 Квартал Фин план'!$A$211</definedName>
    <definedName name="sub_2011311" localSheetId="10">'20 Квартал Фин план'!$A$212</definedName>
    <definedName name="sub_2011312" localSheetId="10">'20 Квартал Фин план'!$A$213</definedName>
    <definedName name="sub_2011313" localSheetId="10">'20 Квартал Фин план'!$A$214</definedName>
    <definedName name="sub_2011314" localSheetId="10">'20 Квартал Фин план'!$A$215</definedName>
    <definedName name="sub_2011315" localSheetId="10">'20 Квартал Фин план'!$A$216</definedName>
    <definedName name="sub_2011316" localSheetId="10">'20 Квартал Фин план'!$A$217</definedName>
    <definedName name="sub_201132" localSheetId="10">'20 Квартал Фин план'!$A$218</definedName>
    <definedName name="sub_201133" localSheetId="10">'20 Квартал Фин план'!$A$219</definedName>
    <definedName name="sub_201134" localSheetId="10">'20 Квартал Фин план'!$A$220</definedName>
    <definedName name="sub_2011341" localSheetId="10">'20 Квартал Фин план'!$A$221</definedName>
    <definedName name="sub_201141" localSheetId="10">'20 Квартал Фин план'!$A$223</definedName>
    <definedName name="sub_201142" localSheetId="10">'20 Квартал Фин план'!$A$224</definedName>
    <definedName name="sub_2011421" localSheetId="10">'20 Квартал Фин план'!$A$225</definedName>
    <definedName name="sub_2011422" localSheetId="10">'20 Квартал Фин план'!$A$226</definedName>
    <definedName name="sub_2011423" localSheetId="10">'20 Квартал Фин план'!$A$227</definedName>
    <definedName name="sub_201143" localSheetId="10">'20 Квартал Фин план'!$A$228</definedName>
    <definedName name="sub_201144" localSheetId="10">'20 Квартал Фин план'!$A$229</definedName>
    <definedName name="sub_2011441" localSheetId="10">'20 Квартал Фин план'!$A$230</definedName>
    <definedName name="sub_2011442" localSheetId="10">'20 Квартал Фин план'!$A$231</definedName>
    <definedName name="sub_201145" localSheetId="10">'20 Квартал Фин план'!$A$232</definedName>
    <definedName name="sub_201146" localSheetId="10">'20 Квартал Фин план'!$A$233</definedName>
    <definedName name="sub_201147" localSheetId="10">'20 Квартал Фин план'!$A$234</definedName>
    <definedName name="sub_201151" localSheetId="10">'20 Квартал Фин план'!$A$236</definedName>
    <definedName name="sub_2011511" localSheetId="10">'20 Квартал Фин план'!$A$237</definedName>
    <definedName name="sub_2011512" localSheetId="10">'20 Квартал Фин план'!$A$238</definedName>
    <definedName name="sub_2011513" localSheetId="10">'20 Квартал Фин план'!$A$239</definedName>
    <definedName name="sub_201152" localSheetId="10">'20 Квартал Фин план'!$A$240</definedName>
    <definedName name="sub_201153" localSheetId="10">'20 Квартал Фин план'!$A$241</definedName>
    <definedName name="sub_201171" localSheetId="10">'20 Квартал Фин план'!$A$244</definedName>
    <definedName name="sub_201172" localSheetId="10">'20 Квартал Фин план'!$A$245</definedName>
    <definedName name="sub_201181" localSheetId="10">'20 Квартал Фин план'!$A$247</definedName>
    <definedName name="sub_201182" localSheetId="10">'20 Квартал Фин план'!$A$248</definedName>
    <definedName name="sub_201231" localSheetId="10">'20 Квартал Фин план'!$A$254</definedName>
    <definedName name="sub_2012311" localSheetId="10">'20 Квартал Фин план'!$A$255</definedName>
    <definedName name="sub_201231101" localSheetId="10">'20 Квартал Фин план'!$A$256</definedName>
    <definedName name="sub_20123111" localSheetId="10">'20 Квартал Фин план'!$A$257</definedName>
    <definedName name="sub_201231111" localSheetId="10">'20 Квартал Фин план'!$A$258</definedName>
    <definedName name="sub_20123112" localSheetId="10">'20 Квартал Фин план'!$A$259</definedName>
    <definedName name="sub_201231121" localSheetId="10">'20 Квартал Фин план'!$A$260</definedName>
    <definedName name="sub_20123113" localSheetId="10">'20 Квартал Фин план'!$A$261</definedName>
    <definedName name="sub_201231131" localSheetId="10">'20 Квартал Фин план'!$A$262</definedName>
    <definedName name="sub_2012312" localSheetId="10">'20 Квартал Фин план'!$A$263</definedName>
    <definedName name="sub_20123121" localSheetId="10">'20 Квартал Фин план'!$A$264</definedName>
    <definedName name="sub_2012313" localSheetId="10">'20 Квартал Фин план'!$A$265</definedName>
    <definedName name="sub_20123133" localSheetId="10">'20 Квартал Фин план'!$A$266</definedName>
    <definedName name="sub_2012314" localSheetId="10">'20 Квартал Фин план'!$A$267</definedName>
    <definedName name="sub_20123141" localSheetId="10">'20 Квартал Фин план'!$A$268</definedName>
    <definedName name="sub_2012315" localSheetId="10">'20 Квартал Фин план'!$A$269</definedName>
    <definedName name="sub_20123151" localSheetId="10">'20 Квартал Фин план'!$A$270</definedName>
    <definedName name="sub_208008" localSheetId="10">'20 Квартал Фин план'!$A$154</definedName>
    <definedName name="sub_208009" localSheetId="10">'20 Квартал Фин план'!$A$159</definedName>
    <definedName name="sub_208010" localSheetId="10">'20 Квартал Фин план'!$A$167</definedName>
    <definedName name="sub_208011" localSheetId="10">'20 Квартал Фин план'!$A$185</definedName>
    <definedName name="sub_208012" localSheetId="10">'20 Квартал Фин план'!$A$203</definedName>
    <definedName name="sub_208013" localSheetId="10">'20 Квартал Фин план'!$A$210</definedName>
    <definedName name="sub_208014" localSheetId="10">'20 Квартал Фин план'!$A$222</definedName>
    <definedName name="sub_208015" localSheetId="10">'20 Квартал Фин план'!$A$235</definedName>
    <definedName name="_xlnm.Print_Area" localSheetId="7">'17 Квартал Осн этапы'!$A$1:$BC$53</definedName>
    <definedName name="_xlnm.Print_Area" localSheetId="10">'20 Квартал Фин план'!$A$1:$H$453</definedName>
  </definedNames>
  <calcPr calcId="181029" iterateDelta="1E-4"/>
</workbook>
</file>

<file path=xl/calcChain.xml><?xml version="1.0" encoding="utf-8"?>
<calcChain xmlns="http://schemas.openxmlformats.org/spreadsheetml/2006/main">
  <c r="T47" i="12" l="1"/>
  <c r="N47" i="12"/>
  <c r="L48" i="1"/>
  <c r="Q49" i="19" s="1"/>
  <c r="O49" i="19" s="1"/>
  <c r="L47" i="1"/>
  <c r="BF48" i="15"/>
  <c r="AR48" i="15"/>
  <c r="CA50" i="15"/>
  <c r="CA49" i="15"/>
  <c r="V48" i="14"/>
  <c r="V47" i="14"/>
  <c r="X49" i="12"/>
  <c r="X48" i="12"/>
  <c r="G40" i="20"/>
  <c r="G39" i="20"/>
  <c r="L49" i="12"/>
  <c r="L48" i="12"/>
  <c r="D49" i="19"/>
  <c r="AD49" i="19" s="1"/>
  <c r="D48" i="19"/>
  <c r="AD48" i="19" s="1"/>
  <c r="Q48" i="19"/>
  <c r="G48" i="19" s="1"/>
  <c r="E48" i="19" s="1"/>
  <c r="G47" i="19" l="1"/>
  <c r="Q47" i="19"/>
  <c r="AQ48" i="19"/>
  <c r="G49" i="19"/>
  <c r="E49" i="19" s="1"/>
  <c r="E47" i="19" s="1"/>
  <c r="AQ49" i="19"/>
  <c r="O48" i="19"/>
  <c r="O47" i="19" s="1"/>
  <c r="AO49" i="19" l="1"/>
  <c r="AG49" i="19"/>
  <c r="AE49" i="19" s="1"/>
  <c r="AO48" i="19"/>
  <c r="AO47" i="19" s="1"/>
  <c r="AG48" i="19"/>
  <c r="AQ47" i="19"/>
  <c r="AR50" i="15"/>
  <c r="AR49" i="15"/>
  <c r="BC50" i="15"/>
  <c r="AO50" i="15" s="1"/>
  <c r="BW50" i="15" s="1"/>
  <c r="BC49" i="15"/>
  <c r="BC48" i="15" s="1"/>
  <c r="P48" i="14"/>
  <c r="P47" i="14"/>
  <c r="H47" i="14" s="1"/>
  <c r="H48" i="14"/>
  <c r="E48" i="14" s="1"/>
  <c r="M48" i="14"/>
  <c r="M47" i="14"/>
  <c r="M46" i="14" s="1"/>
  <c r="T49" i="12"/>
  <c r="N49" i="12" s="1"/>
  <c r="T48" i="12"/>
  <c r="I49" i="12"/>
  <c r="I48" i="12"/>
  <c r="L47" i="12"/>
  <c r="H48" i="1"/>
  <c r="R48" i="1" s="1"/>
  <c r="H47" i="1"/>
  <c r="R47" i="1" s="1"/>
  <c r="G48" i="1"/>
  <c r="D48" i="1" s="1"/>
  <c r="G47" i="1"/>
  <c r="D47" i="1" s="1"/>
  <c r="A40" i="20"/>
  <c r="B40" i="20"/>
  <c r="C40" i="20"/>
  <c r="B39" i="20"/>
  <c r="C39" i="20"/>
  <c r="A49" i="19"/>
  <c r="B49" i="19"/>
  <c r="C49" i="19"/>
  <c r="B48" i="19"/>
  <c r="C48" i="19"/>
  <c r="C50" i="15"/>
  <c r="B50" i="15"/>
  <c r="C49" i="15"/>
  <c r="B49" i="15"/>
  <c r="C48" i="14"/>
  <c r="B48" i="14"/>
  <c r="B47" i="14"/>
  <c r="C47" i="14"/>
  <c r="A49" i="12"/>
  <c r="B49" i="12"/>
  <c r="C49" i="12"/>
  <c r="B48" i="12"/>
  <c r="C48" i="12"/>
  <c r="A39" i="20"/>
  <c r="A48" i="19"/>
  <c r="A50" i="15"/>
  <c r="A49" i="15"/>
  <c r="A48" i="14"/>
  <c r="A47" i="14"/>
  <c r="A48" i="12"/>
  <c r="I48" i="14" l="1"/>
  <c r="I47" i="12"/>
  <c r="I47" i="14"/>
  <c r="I46" i="14" s="1"/>
  <c r="AG47" i="19"/>
  <c r="AE48" i="19"/>
  <c r="AE47" i="19" s="1"/>
  <c r="N48" i="12"/>
  <c r="AO49" i="15"/>
  <c r="T48" i="14"/>
  <c r="E47" i="14"/>
  <c r="T47" i="14"/>
  <c r="L46" i="1"/>
  <c r="H46" i="1"/>
  <c r="AO48" i="15" l="1"/>
  <c r="BW48" i="15" s="1"/>
  <c r="BW49" i="15"/>
  <c r="T46" i="14"/>
  <c r="U46" i="14"/>
  <c r="M28" i="20"/>
  <c r="I32" i="15"/>
  <c r="S29" i="12"/>
  <c r="S28" i="12" s="1"/>
  <c r="S27" i="12" s="1"/>
  <c r="S26" i="12" s="1"/>
  <c r="Q30" i="12"/>
  <c r="Q29" i="12" s="1"/>
  <c r="Q28" i="12" s="1"/>
  <c r="Q27" i="12" s="1"/>
  <c r="Q26" i="12" s="1"/>
  <c r="R30" i="12"/>
  <c r="R29" i="12" s="1"/>
  <c r="R28" i="12" s="1"/>
  <c r="R27" i="12" s="1"/>
  <c r="R26" i="12" s="1"/>
  <c r="S30" i="12"/>
  <c r="P30" i="12"/>
  <c r="P29" i="12" s="1"/>
  <c r="P28" i="12" s="1"/>
  <c r="P27" i="12" s="1"/>
  <c r="I29" i="12"/>
  <c r="I28" i="12" s="1"/>
  <c r="I27" i="12" s="1"/>
  <c r="I26" i="12" s="1"/>
  <c r="M29" i="12"/>
  <c r="M28" i="12" s="1"/>
  <c r="M27" i="12" s="1"/>
  <c r="M26" i="12" s="1"/>
  <c r="I30" i="12"/>
  <c r="J30" i="12"/>
  <c r="J29" i="12" s="1"/>
  <c r="J28" i="12" s="1"/>
  <c r="J27" i="12" s="1"/>
  <c r="J26" i="12" s="1"/>
  <c r="K30" i="12"/>
  <c r="K29" i="12" s="1"/>
  <c r="K28" i="12" s="1"/>
  <c r="K27" i="12" s="1"/>
  <c r="K26" i="12" s="1"/>
  <c r="L30" i="12"/>
  <c r="L29" i="12" s="1"/>
  <c r="L28" i="12" s="1"/>
  <c r="L27" i="12" s="1"/>
  <c r="L26" i="12" s="1"/>
  <c r="M30" i="12"/>
  <c r="H30" i="12"/>
  <c r="H29" i="12" s="1"/>
  <c r="H28" i="12" s="1"/>
  <c r="H27" i="12" s="1"/>
  <c r="CA46" i="15"/>
  <c r="CA47" i="15"/>
  <c r="CA45" i="15"/>
  <c r="CA43" i="15"/>
  <c r="CA34" i="15"/>
  <c r="CA35" i="15"/>
  <c r="CA36" i="15"/>
  <c r="CA37" i="15"/>
  <c r="CA38" i="15"/>
  <c r="CA39" i="15"/>
  <c r="CA40" i="15"/>
  <c r="CA41" i="15"/>
  <c r="CA42" i="15"/>
  <c r="CA33" i="15"/>
  <c r="CA31" i="15"/>
  <c r="CA30" i="15"/>
  <c r="V41" i="14"/>
  <c r="X42" i="12"/>
  <c r="X45" i="12"/>
  <c r="X46" i="12"/>
  <c r="X44" i="12"/>
  <c r="X33" i="12"/>
  <c r="X32" i="12"/>
  <c r="X30" i="12"/>
  <c r="X29" i="12"/>
  <c r="V44" i="14"/>
  <c r="V45" i="14"/>
  <c r="V43" i="14"/>
  <c r="V32" i="14"/>
  <c r="V31" i="14"/>
  <c r="V29" i="14"/>
  <c r="V30" i="14"/>
  <c r="V28" i="14"/>
  <c r="J44" i="14"/>
  <c r="L44" i="14"/>
  <c r="N44" i="14"/>
  <c r="J45" i="14"/>
  <c r="L45" i="14"/>
  <c r="N45" i="14"/>
  <c r="AK32" i="15"/>
  <c r="D33" i="20"/>
  <c r="E33" i="20"/>
  <c r="F33" i="20"/>
  <c r="G33" i="20"/>
  <c r="H33" i="20"/>
  <c r="I33" i="20"/>
  <c r="J33" i="20"/>
  <c r="K33" i="20"/>
  <c r="L33" i="20"/>
  <c r="AH34" i="20" l="1"/>
  <c r="D44" i="19"/>
  <c r="K27" i="15"/>
  <c r="K31" i="15"/>
  <c r="K30" i="15"/>
  <c r="K44" i="15"/>
  <c r="BW43" i="15"/>
  <c r="BX43" i="15" s="1"/>
  <c r="BW47" i="15"/>
  <c r="BX47" i="15" s="1"/>
  <c r="AM27" i="15"/>
  <c r="AM44" i="15"/>
  <c r="AM32" i="15"/>
  <c r="F27" i="15"/>
  <c r="F31" i="15"/>
  <c r="BW31" i="15" s="1"/>
  <c r="BX31" i="15" s="1"/>
  <c r="F30" i="15"/>
  <c r="BW30" i="15" s="1"/>
  <c r="BX30" i="15" s="1"/>
  <c r="F46" i="15"/>
  <c r="BW46" i="15" s="1"/>
  <c r="F47" i="15"/>
  <c r="G43" i="15"/>
  <c r="H43" i="15"/>
  <c r="I43" i="15"/>
  <c r="J43" i="15"/>
  <c r="F43" i="15"/>
  <c r="AH44" i="15"/>
  <c r="AH47" i="15"/>
  <c r="AH46" i="15"/>
  <c r="AH27" i="15"/>
  <c r="AH43" i="15"/>
  <c r="AH31" i="15"/>
  <c r="AH30" i="15"/>
  <c r="R39" i="1"/>
  <c r="R43" i="1"/>
  <c r="V26" i="14"/>
  <c r="V27" i="14"/>
  <c r="N32" i="14"/>
  <c r="N41" i="14"/>
  <c r="N31" i="14"/>
  <c r="L32" i="14"/>
  <c r="L41" i="14"/>
  <c r="L31" i="14"/>
  <c r="J32" i="14"/>
  <c r="J41" i="14"/>
  <c r="J31" i="14"/>
  <c r="P29" i="14"/>
  <c r="P28" i="14"/>
  <c r="P44" i="14"/>
  <c r="H44" i="14" s="1"/>
  <c r="E44" i="14" s="1"/>
  <c r="P45" i="14"/>
  <c r="H45" i="14" s="1"/>
  <c r="P41" i="14"/>
  <c r="P32" i="14"/>
  <c r="P31" i="14"/>
  <c r="G26" i="1"/>
  <c r="S26" i="1" s="1"/>
  <c r="G27" i="1"/>
  <c r="S27" i="1" s="1"/>
  <c r="G28" i="1"/>
  <c r="R28" i="1" s="1"/>
  <c r="G29" i="1"/>
  <c r="R29" i="1" s="1"/>
  <c r="S29" i="1" s="1"/>
  <c r="D40" i="1"/>
  <c r="D33" i="19" s="1"/>
  <c r="G39" i="1"/>
  <c r="D39" i="1" s="1"/>
  <c r="G40" i="1"/>
  <c r="R40" i="1" s="1"/>
  <c r="S40" i="1" s="1"/>
  <c r="G41" i="1"/>
  <c r="D41" i="1" s="1"/>
  <c r="D42" i="19" s="1"/>
  <c r="D45" i="1"/>
  <c r="D46" i="19" s="1"/>
  <c r="AD46" i="19" s="1"/>
  <c r="G44" i="1"/>
  <c r="R44" i="1" s="1"/>
  <c r="S44" i="1" s="1"/>
  <c r="G45" i="1"/>
  <c r="R45" i="1" s="1"/>
  <c r="S45" i="1" s="1"/>
  <c r="U42" i="12"/>
  <c r="T42" i="12"/>
  <c r="N42" i="12"/>
  <c r="O42" i="12" s="1"/>
  <c r="T45" i="12"/>
  <c r="T46" i="12"/>
  <c r="L33" i="12"/>
  <c r="L42" i="12"/>
  <c r="L32" i="12"/>
  <c r="T30" i="12"/>
  <c r="T29" i="12"/>
  <c r="D26" i="12"/>
  <c r="D30" i="12"/>
  <c r="D29" i="12"/>
  <c r="D43" i="12"/>
  <c r="D45" i="12"/>
  <c r="D46" i="12"/>
  <c r="D42" i="12"/>
  <c r="G26" i="12"/>
  <c r="G31" i="12"/>
  <c r="G43" i="12"/>
  <c r="G45" i="12"/>
  <c r="G46" i="12"/>
  <c r="G44" i="12"/>
  <c r="G42" i="12"/>
  <c r="G33" i="12"/>
  <c r="G32" i="12"/>
  <c r="G30" i="12"/>
  <c r="G29" i="12"/>
  <c r="O42" i="1"/>
  <c r="O30" i="1"/>
  <c r="O25" i="1"/>
  <c r="B36" i="20"/>
  <c r="C36" i="20"/>
  <c r="B37" i="20"/>
  <c r="C37" i="20"/>
  <c r="C35" i="20"/>
  <c r="C33" i="20"/>
  <c r="B33" i="20"/>
  <c r="C29" i="20"/>
  <c r="C30" i="20"/>
  <c r="B30" i="20"/>
  <c r="B29" i="20"/>
  <c r="B26" i="20"/>
  <c r="C26" i="20"/>
  <c r="B27" i="20"/>
  <c r="C27" i="20"/>
  <c r="A27" i="20"/>
  <c r="A26" i="20"/>
  <c r="C45" i="19"/>
  <c r="C46" i="19"/>
  <c r="C44" i="19"/>
  <c r="C42" i="19"/>
  <c r="C33" i="19"/>
  <c r="C32" i="19"/>
  <c r="C30" i="19"/>
  <c r="C29" i="19"/>
  <c r="B45" i="19"/>
  <c r="B46" i="19"/>
  <c r="A45" i="19"/>
  <c r="A46" i="19"/>
  <c r="B42" i="19"/>
  <c r="B33" i="19"/>
  <c r="B32" i="19"/>
  <c r="B29" i="19"/>
  <c r="B30" i="19"/>
  <c r="A30" i="19"/>
  <c r="A29" i="19"/>
  <c r="C46" i="15"/>
  <c r="C47" i="15"/>
  <c r="C45" i="15"/>
  <c r="C43" i="15"/>
  <c r="C34" i="15"/>
  <c r="C33" i="15"/>
  <c r="C31" i="15"/>
  <c r="C30" i="15"/>
  <c r="B46" i="15"/>
  <c r="B47" i="15"/>
  <c r="A47" i="15"/>
  <c r="A46" i="15"/>
  <c r="B43" i="15"/>
  <c r="B34" i="15"/>
  <c r="B33" i="15"/>
  <c r="A43" i="15"/>
  <c r="A34" i="15"/>
  <c r="A33" i="15"/>
  <c r="B31" i="15"/>
  <c r="B30" i="15"/>
  <c r="A31" i="15"/>
  <c r="A30" i="15"/>
  <c r="C44" i="14"/>
  <c r="C45" i="14"/>
  <c r="C43" i="14"/>
  <c r="C41" i="14"/>
  <c r="C32" i="14"/>
  <c r="C31" i="14"/>
  <c r="C29" i="14"/>
  <c r="C28" i="14"/>
  <c r="B44" i="14"/>
  <c r="B45" i="14"/>
  <c r="A45" i="14"/>
  <c r="A44" i="14"/>
  <c r="B41" i="14"/>
  <c r="B32" i="14"/>
  <c r="B31" i="14"/>
  <c r="A41" i="14"/>
  <c r="A32" i="14"/>
  <c r="A31" i="14"/>
  <c r="A29" i="14"/>
  <c r="B29" i="14"/>
  <c r="B28" i="14"/>
  <c r="A28" i="14"/>
  <c r="C45" i="12"/>
  <c r="C46" i="12"/>
  <c r="C44" i="12"/>
  <c r="C42" i="12"/>
  <c r="C33" i="12"/>
  <c r="C32" i="12"/>
  <c r="C30" i="12"/>
  <c r="C29" i="12"/>
  <c r="B45" i="12"/>
  <c r="B46" i="12"/>
  <c r="B44" i="12"/>
  <c r="A46" i="12"/>
  <c r="A45" i="12"/>
  <c r="B42" i="12"/>
  <c r="A42" i="12"/>
  <c r="B33" i="12"/>
  <c r="B32" i="12"/>
  <c r="A33" i="12"/>
  <c r="A32" i="12"/>
  <c r="A30" i="12"/>
  <c r="B30" i="12"/>
  <c r="B29" i="12"/>
  <c r="A29" i="12"/>
  <c r="H41" i="14" l="1"/>
  <c r="T41" i="14" s="1"/>
  <c r="U41" i="14" s="1"/>
  <c r="H32" i="14"/>
  <c r="P25" i="14"/>
  <c r="P30" i="14"/>
  <c r="BW44" i="15"/>
  <c r="BX46" i="15"/>
  <c r="F44" i="15"/>
  <c r="N46" i="12"/>
  <c r="O46" i="12" s="1"/>
  <c r="U46" i="12"/>
  <c r="U45" i="12"/>
  <c r="N45" i="12"/>
  <c r="D43" i="19"/>
  <c r="D44" i="1"/>
  <c r="D45" i="19" s="1"/>
  <c r="AD45" i="19" s="1"/>
  <c r="R41" i="1"/>
  <c r="S41" i="1" s="1"/>
  <c r="H31" i="14"/>
  <c r="H30" i="14" s="1"/>
  <c r="R30" i="1"/>
  <c r="N30" i="12"/>
  <c r="O30" i="12" s="1"/>
  <c r="U30" i="12"/>
  <c r="N29" i="12"/>
  <c r="U29" i="12"/>
  <c r="T26" i="12"/>
  <c r="U26" i="12" s="1"/>
  <c r="D28" i="1"/>
  <c r="D29" i="19"/>
  <c r="AD29" i="19" s="1"/>
  <c r="R25" i="1"/>
  <c r="D30" i="19"/>
  <c r="AD30" i="19" s="1"/>
  <c r="AD26" i="19" s="1"/>
  <c r="D29" i="1"/>
  <c r="D25" i="1" s="1"/>
  <c r="S28" i="1"/>
  <c r="AD42" i="19"/>
  <c r="D32" i="19"/>
  <c r="D31" i="19" s="1"/>
  <c r="D30" i="1"/>
  <c r="S39" i="1"/>
  <c r="T45" i="14"/>
  <c r="U45" i="14" s="1"/>
  <c r="T44" i="14"/>
  <c r="E45" i="14"/>
  <c r="BW27" i="15"/>
  <c r="BX27" i="15" s="1"/>
  <c r="E41" i="14" l="1"/>
  <c r="O45" i="12"/>
  <c r="N26" i="12"/>
  <c r="O26" i="12" s="1"/>
  <c r="O29" i="12"/>
  <c r="D26" i="19"/>
  <c r="U44" i="14"/>
  <c r="AH45" i="15" l="1"/>
  <c r="B45" i="15"/>
  <c r="AA45" i="15"/>
  <c r="AA44" i="15" s="1"/>
  <c r="T45" i="15"/>
  <c r="T44" i="15" s="1"/>
  <c r="M45" i="15"/>
  <c r="M44" i="15" s="1"/>
  <c r="G44" i="15"/>
  <c r="H44" i="15"/>
  <c r="I44" i="15"/>
  <c r="J44" i="15"/>
  <c r="M29" i="15"/>
  <c r="M28" i="15"/>
  <c r="N43" i="14"/>
  <c r="N42" i="14" s="1"/>
  <c r="L43" i="14"/>
  <c r="L42" i="14" s="1"/>
  <c r="J43" i="14"/>
  <c r="J42" i="14" s="1"/>
  <c r="B35" i="20"/>
  <c r="A44" i="19"/>
  <c r="A45" i="15"/>
  <c r="B43" i="14"/>
  <c r="A43" i="14"/>
  <c r="A44" i="12"/>
  <c r="P43" i="14" l="1"/>
  <c r="P42" i="14" s="1"/>
  <c r="B44" i="19"/>
  <c r="H43" i="14"/>
  <c r="F45" i="15"/>
  <c r="I25" i="1"/>
  <c r="I42" i="1"/>
  <c r="J42" i="1"/>
  <c r="K42" i="1"/>
  <c r="L42" i="1"/>
  <c r="M42" i="1"/>
  <c r="N42" i="1"/>
  <c r="P42" i="1"/>
  <c r="H42" i="1"/>
  <c r="G43" i="1"/>
  <c r="D43" i="1" s="1"/>
  <c r="C28" i="20"/>
  <c r="C34" i="20"/>
  <c r="C28" i="19"/>
  <c r="C47" i="19"/>
  <c r="C27" i="19"/>
  <c r="C29" i="15"/>
  <c r="C32" i="15"/>
  <c r="C44" i="15"/>
  <c r="C48" i="15"/>
  <c r="C28" i="15"/>
  <c r="C27" i="14"/>
  <c r="C30" i="14"/>
  <c r="C42" i="14"/>
  <c r="C46" i="14"/>
  <c r="C26" i="14"/>
  <c r="C28" i="12"/>
  <c r="C31" i="12"/>
  <c r="C43" i="12"/>
  <c r="C47" i="12"/>
  <c r="C27" i="12"/>
  <c r="AD25" i="20"/>
  <c r="AE25" i="20"/>
  <c r="E43" i="14" l="1"/>
  <c r="E42" i="14" s="1"/>
  <c r="H42" i="14"/>
  <c r="T43" i="14"/>
  <c r="T42" i="14" s="1"/>
  <c r="BW45" i="15"/>
  <c r="S43" i="1"/>
  <c r="AR29" i="15"/>
  <c r="AT28" i="15"/>
  <c r="AT34" i="15"/>
  <c r="AT33" i="15"/>
  <c r="Q28" i="20"/>
  <c r="U43" i="14" l="1"/>
  <c r="U42" i="14" s="1"/>
  <c r="AD44" i="19"/>
  <c r="AD43" i="19" s="1"/>
  <c r="BX45" i="15"/>
  <c r="BX44" i="15" s="1"/>
  <c r="T44" i="12"/>
  <c r="T43" i="12" s="1"/>
  <c r="D44" i="12"/>
  <c r="AJ26" i="19"/>
  <c r="AK26" i="19"/>
  <c r="AL26" i="19"/>
  <c r="AM26" i="19"/>
  <c r="AN26" i="19"/>
  <c r="AO26" i="19"/>
  <c r="AP26" i="19"/>
  <c r="AQ26" i="19"/>
  <c r="AR26" i="19"/>
  <c r="AS26" i="19"/>
  <c r="AT26" i="19"/>
  <c r="AU26" i="19"/>
  <c r="AV26" i="19"/>
  <c r="AW26" i="19"/>
  <c r="AX26" i="19"/>
  <c r="AZ26" i="19"/>
  <c r="BB26" i="19"/>
  <c r="BC26" i="19"/>
  <c r="AJ31" i="19"/>
  <c r="AK31" i="19"/>
  <c r="AL31" i="19"/>
  <c r="AM31" i="19"/>
  <c r="AN31" i="19"/>
  <c r="AO31" i="19"/>
  <c r="AP31" i="19"/>
  <c r="AQ31" i="19"/>
  <c r="AR31" i="19"/>
  <c r="AS31" i="19"/>
  <c r="AT31" i="19"/>
  <c r="AU31" i="19"/>
  <c r="AV31" i="19"/>
  <c r="AW31" i="19"/>
  <c r="AX31" i="19"/>
  <c r="AZ31" i="19"/>
  <c r="BB31" i="19"/>
  <c r="BC31" i="19"/>
  <c r="AF26" i="19"/>
  <c r="AH26" i="19"/>
  <c r="AI26" i="19"/>
  <c r="AF31" i="19"/>
  <c r="AH31" i="19"/>
  <c r="AI31" i="19"/>
  <c r="U44" i="12" l="1"/>
  <c r="U43" i="12" s="1"/>
  <c r="N44" i="12"/>
  <c r="N43" i="12" s="1"/>
  <c r="AA28" i="19"/>
  <c r="AA27" i="19"/>
  <c r="O44" i="12" l="1"/>
  <c r="O43" i="12" s="1"/>
  <c r="G32" i="19"/>
  <c r="Y32" i="19"/>
  <c r="AA31" i="19"/>
  <c r="I33" i="12"/>
  <c r="G28" i="19"/>
  <c r="Y28" i="19"/>
  <c r="E28" i="19" s="1"/>
  <c r="Y27" i="19"/>
  <c r="E27" i="19" s="1"/>
  <c r="G27" i="19"/>
  <c r="G33" i="19"/>
  <c r="Y33" i="19"/>
  <c r="E33" i="19" s="1"/>
  <c r="BA32" i="19" l="1"/>
  <c r="Q30" i="14"/>
  <c r="Q29" i="14" s="1"/>
  <c r="Q28" i="14" s="1"/>
  <c r="Q27" i="14" s="1"/>
  <c r="Q26" i="14" s="1"/>
  <c r="BA27" i="19" s="1"/>
  <c r="BQ33" i="15"/>
  <c r="I31" i="14"/>
  <c r="BA33" i="19"/>
  <c r="BQ34" i="15"/>
  <c r="AO34" i="15" s="1"/>
  <c r="I32" i="14"/>
  <c r="G31" i="19"/>
  <c r="E32" i="19"/>
  <c r="E31" i="19" s="1"/>
  <c r="Y31" i="19"/>
  <c r="I32" i="12"/>
  <c r="P30" i="1"/>
  <c r="H30" i="1" s="1"/>
  <c r="P25" i="1"/>
  <c r="H25" i="1" s="1"/>
  <c r="L31" i="12"/>
  <c r="G42" i="1"/>
  <c r="G46" i="1"/>
  <c r="R46" i="1" s="1"/>
  <c r="G34" i="15"/>
  <c r="H34" i="15"/>
  <c r="I34" i="15"/>
  <c r="J34" i="15"/>
  <c r="K34" i="15"/>
  <c r="K32" i="15" s="1"/>
  <c r="H33" i="15"/>
  <c r="I33" i="15"/>
  <c r="J33" i="15"/>
  <c r="K33" i="15"/>
  <c r="G33" i="15"/>
  <c r="CA28" i="15"/>
  <c r="CA29" i="15"/>
  <c r="CA32" i="15"/>
  <c r="CA44" i="15"/>
  <c r="CA48" i="15"/>
  <c r="E34" i="20"/>
  <c r="E30" i="20" s="1"/>
  <c r="E29" i="20" s="1"/>
  <c r="E28" i="20" s="1"/>
  <c r="F34" i="20"/>
  <c r="F30" i="20" s="1"/>
  <c r="F29" i="20" s="1"/>
  <c r="F28" i="20" s="1"/>
  <c r="G34" i="20"/>
  <c r="G30" i="20" s="1"/>
  <c r="G29" i="20" s="1"/>
  <c r="G28" i="20" s="1"/>
  <c r="H34" i="20"/>
  <c r="H30" i="20" s="1"/>
  <c r="H29" i="20" s="1"/>
  <c r="H28" i="20" s="1"/>
  <c r="I34" i="20"/>
  <c r="I30" i="20" s="1"/>
  <c r="I29" i="20" s="1"/>
  <c r="I28" i="20" s="1"/>
  <c r="J34" i="20"/>
  <c r="J30" i="20" s="1"/>
  <c r="J29" i="20" s="1"/>
  <c r="J28" i="20" s="1"/>
  <c r="K34" i="20"/>
  <c r="K30" i="20" s="1"/>
  <c r="K29" i="20" s="1"/>
  <c r="K28" i="20" s="1"/>
  <c r="L34" i="20"/>
  <c r="L30" i="20" s="1"/>
  <c r="L29" i="20" s="1"/>
  <c r="L28" i="20" s="1"/>
  <c r="M34" i="20"/>
  <c r="N34" i="20"/>
  <c r="N30" i="20" s="1"/>
  <c r="N29" i="20" s="1"/>
  <c r="N28" i="20" s="1"/>
  <c r="O34" i="20"/>
  <c r="O30" i="20" s="1"/>
  <c r="O29" i="20" s="1"/>
  <c r="O28" i="20" s="1"/>
  <c r="P34" i="20"/>
  <c r="P28" i="20" s="1"/>
  <c r="Q34" i="20"/>
  <c r="R34" i="20"/>
  <c r="R30" i="20" s="1"/>
  <c r="R29" i="20" s="1"/>
  <c r="R28" i="20" s="1"/>
  <c r="S34" i="20"/>
  <c r="S30" i="20" s="1"/>
  <c r="S29" i="20" s="1"/>
  <c r="S28" i="20" s="1"/>
  <c r="T34" i="20"/>
  <c r="T30" i="20" s="1"/>
  <c r="T29" i="20" s="1"/>
  <c r="T28" i="20" s="1"/>
  <c r="U34" i="20"/>
  <c r="U30" i="20" s="1"/>
  <c r="U29" i="20" s="1"/>
  <c r="U28" i="20" s="1"/>
  <c r="V34" i="20"/>
  <c r="V30" i="20" s="1"/>
  <c r="V29" i="20" s="1"/>
  <c r="V28" i="20" s="1"/>
  <c r="W34" i="20"/>
  <c r="W30" i="20" s="1"/>
  <c r="W29" i="20" s="1"/>
  <c r="W28" i="20" s="1"/>
  <c r="X34" i="20"/>
  <c r="X30" i="20" s="1"/>
  <c r="X29" i="20" s="1"/>
  <c r="X28" i="20" s="1"/>
  <c r="Y34" i="20"/>
  <c r="Y30" i="20" s="1"/>
  <c r="Y29" i="20" s="1"/>
  <c r="Y28" i="20" s="1"/>
  <c r="Z34" i="20"/>
  <c r="Z30" i="20" s="1"/>
  <c r="Z29" i="20" s="1"/>
  <c r="Z28" i="20" s="1"/>
  <c r="AA34" i="20"/>
  <c r="AA30" i="20" s="1"/>
  <c r="AA29" i="20" s="1"/>
  <c r="AA28" i="20" s="1"/>
  <c r="AB34" i="20"/>
  <c r="AB30" i="20" s="1"/>
  <c r="AB29" i="20" s="1"/>
  <c r="AB28" i="20" s="1"/>
  <c r="AC34" i="20"/>
  <c r="AC30" i="20" s="1"/>
  <c r="AC29" i="20" s="1"/>
  <c r="AC28" i="20" s="1"/>
  <c r="AD34" i="20"/>
  <c r="AD30" i="20" s="1"/>
  <c r="AD29" i="20" s="1"/>
  <c r="AD28" i="20" s="1"/>
  <c r="AE34" i="20"/>
  <c r="AE30" i="20" s="1"/>
  <c r="AE29" i="20" s="1"/>
  <c r="AE28" i="20" s="1"/>
  <c r="AF34" i="20"/>
  <c r="AF30" i="20" s="1"/>
  <c r="AF29" i="20" s="1"/>
  <c r="AF28" i="20" s="1"/>
  <c r="AG34" i="20"/>
  <c r="AG30" i="20" s="1"/>
  <c r="AG29" i="20" s="1"/>
  <c r="AG28" i="20" s="1"/>
  <c r="AI34" i="20"/>
  <c r="AJ34" i="20"/>
  <c r="AK34" i="20"/>
  <c r="AL34" i="20"/>
  <c r="AM34" i="20"/>
  <c r="AN34" i="20"/>
  <c r="AO34" i="20"/>
  <c r="AP34" i="20"/>
  <c r="AQ34" i="20"/>
  <c r="AR34" i="20"/>
  <c r="AS34" i="20"/>
  <c r="D34" i="20"/>
  <c r="D30" i="20" s="1"/>
  <c r="D29" i="20" s="1"/>
  <c r="D28" i="20" s="1"/>
  <c r="E25" i="20"/>
  <c r="F25" i="20"/>
  <c r="G25" i="20"/>
  <c r="H25" i="20"/>
  <c r="I25" i="20"/>
  <c r="J25" i="20"/>
  <c r="K25" i="20"/>
  <c r="L25" i="20"/>
  <c r="M25" i="20"/>
  <c r="N25" i="20"/>
  <c r="O25" i="20"/>
  <c r="P25" i="20"/>
  <c r="Q25" i="20"/>
  <c r="R25" i="20"/>
  <c r="S25" i="20"/>
  <c r="T25" i="20"/>
  <c r="U25" i="20"/>
  <c r="V25" i="20"/>
  <c r="W25" i="20"/>
  <c r="X25" i="20"/>
  <c r="Y25" i="20"/>
  <c r="Z25" i="20"/>
  <c r="AA25" i="20"/>
  <c r="AB25" i="20"/>
  <c r="AC25" i="20"/>
  <c r="AF25" i="20"/>
  <c r="AG25" i="20"/>
  <c r="D25" i="20"/>
  <c r="F31" i="19"/>
  <c r="H31" i="19"/>
  <c r="I31" i="19"/>
  <c r="J31" i="19"/>
  <c r="K31" i="19"/>
  <c r="L31" i="19"/>
  <c r="M31" i="19"/>
  <c r="N31" i="19"/>
  <c r="O31" i="19"/>
  <c r="P31" i="19"/>
  <c r="Q31" i="19"/>
  <c r="R31" i="19"/>
  <c r="S31" i="19"/>
  <c r="T31" i="19"/>
  <c r="U31" i="19"/>
  <c r="V31" i="19"/>
  <c r="W31" i="19"/>
  <c r="X31" i="19"/>
  <c r="Z31" i="19"/>
  <c r="AB31" i="19"/>
  <c r="AC31" i="19"/>
  <c r="AB26" i="19"/>
  <c r="AC26" i="19"/>
  <c r="E26" i="19"/>
  <c r="F26" i="19"/>
  <c r="G26" i="19"/>
  <c r="H26" i="19"/>
  <c r="I26" i="19"/>
  <c r="J26" i="19"/>
  <c r="K26" i="19"/>
  <c r="L26" i="19"/>
  <c r="M26" i="19"/>
  <c r="N26" i="19"/>
  <c r="O26" i="19"/>
  <c r="P26" i="19"/>
  <c r="Q26" i="19"/>
  <c r="R26" i="19"/>
  <c r="S26" i="19"/>
  <c r="T26" i="19"/>
  <c r="U26" i="19"/>
  <c r="V26" i="19"/>
  <c r="W26" i="19"/>
  <c r="X26" i="19"/>
  <c r="Y26" i="19"/>
  <c r="Z26" i="19"/>
  <c r="AA26" i="19"/>
  <c r="AN32" i="15"/>
  <c r="AP32" i="15"/>
  <c r="AQ32" i="15"/>
  <c r="AR32" i="15"/>
  <c r="AS32" i="15"/>
  <c r="AU32" i="15"/>
  <c r="AV32" i="15"/>
  <c r="AW32" i="15"/>
  <c r="AX32" i="15"/>
  <c r="AY32" i="15"/>
  <c r="AZ32" i="15"/>
  <c r="BA32" i="15"/>
  <c r="BB32" i="15"/>
  <c r="BC32" i="15"/>
  <c r="BD32" i="15"/>
  <c r="BE32" i="15"/>
  <c r="BF32" i="15"/>
  <c r="BG32" i="15"/>
  <c r="BH32" i="15"/>
  <c r="BI32" i="15"/>
  <c r="BJ32" i="15"/>
  <c r="BK32" i="15"/>
  <c r="BL32" i="15"/>
  <c r="BM32" i="15"/>
  <c r="BN32" i="15"/>
  <c r="BO32" i="15"/>
  <c r="BP32" i="15"/>
  <c r="BR32" i="15"/>
  <c r="BS32" i="15"/>
  <c r="BT32" i="15"/>
  <c r="BU32" i="15"/>
  <c r="AN27" i="15"/>
  <c r="AP27" i="15"/>
  <c r="AQ27" i="15"/>
  <c r="AR27" i="15"/>
  <c r="AS27" i="15"/>
  <c r="AT27" i="15"/>
  <c r="AU27" i="15"/>
  <c r="AV27" i="15"/>
  <c r="AW27" i="15"/>
  <c r="AX27" i="15"/>
  <c r="AY27" i="15"/>
  <c r="AZ27" i="15"/>
  <c r="BA27" i="15"/>
  <c r="BB27" i="15"/>
  <c r="BC27" i="15"/>
  <c r="BD27" i="15"/>
  <c r="BE27" i="15"/>
  <c r="BF27" i="15"/>
  <c r="BG27" i="15"/>
  <c r="BH27" i="15"/>
  <c r="BI27" i="15"/>
  <c r="BJ27" i="15"/>
  <c r="BK27" i="15"/>
  <c r="BL27" i="15"/>
  <c r="BM27" i="15"/>
  <c r="BN27" i="15"/>
  <c r="BO27" i="15"/>
  <c r="BP27" i="15"/>
  <c r="BR27" i="15"/>
  <c r="BS27" i="15"/>
  <c r="BU27" i="15"/>
  <c r="L32" i="15"/>
  <c r="L29" i="15" s="1"/>
  <c r="L28" i="15" s="1"/>
  <c r="L27" i="15" s="1"/>
  <c r="M32" i="15"/>
  <c r="M27" i="15" s="1"/>
  <c r="N32" i="15"/>
  <c r="N29" i="15" s="1"/>
  <c r="O32" i="15"/>
  <c r="O29" i="15" s="1"/>
  <c r="P32" i="15"/>
  <c r="Q32" i="15"/>
  <c r="Q29" i="15" s="1"/>
  <c r="R32" i="15"/>
  <c r="R29" i="15" s="1"/>
  <c r="S32" i="15"/>
  <c r="S29" i="15" s="1"/>
  <c r="S28" i="15" s="1"/>
  <c r="S27" i="15" s="1"/>
  <c r="U32" i="15"/>
  <c r="V32" i="15"/>
  <c r="W32" i="15"/>
  <c r="X32" i="15"/>
  <c r="Z32" i="15"/>
  <c r="AB32" i="15"/>
  <c r="AC32" i="15"/>
  <c r="AD32" i="15"/>
  <c r="AE32" i="15"/>
  <c r="AG32" i="15"/>
  <c r="AI32" i="15"/>
  <c r="AJ32" i="15"/>
  <c r="AL32" i="15"/>
  <c r="U27" i="15"/>
  <c r="V27" i="15"/>
  <c r="X27" i="15"/>
  <c r="Y27" i="15"/>
  <c r="Z27" i="15"/>
  <c r="AB27" i="15"/>
  <c r="AC27" i="15"/>
  <c r="AE27" i="15"/>
  <c r="AF27" i="15"/>
  <c r="AG27" i="15"/>
  <c r="AI27" i="15"/>
  <c r="AJ27" i="15"/>
  <c r="AL27" i="15"/>
  <c r="X27" i="12"/>
  <c r="X28" i="12"/>
  <c r="H26" i="12"/>
  <c r="P26" i="12"/>
  <c r="H31" i="12"/>
  <c r="J31" i="12"/>
  <c r="K31" i="12"/>
  <c r="M31" i="12"/>
  <c r="P31" i="12"/>
  <c r="Q31" i="12"/>
  <c r="R31" i="12"/>
  <c r="S31" i="12"/>
  <c r="BQ29" i="15" l="1"/>
  <c r="AO29" i="15" s="1"/>
  <c r="BQ28" i="15"/>
  <c r="AO28" i="15" s="1"/>
  <c r="BA28" i="19"/>
  <c r="BA26" i="19" s="1"/>
  <c r="J32" i="15"/>
  <c r="D42" i="1"/>
  <c r="G23" i="1"/>
  <c r="R42" i="1"/>
  <c r="S42" i="1" s="1"/>
  <c r="D46" i="1"/>
  <c r="BQ32" i="15"/>
  <c r="AO33" i="15"/>
  <c r="AO32" i="15" s="1"/>
  <c r="I30" i="14"/>
  <c r="I29" i="14" s="1"/>
  <c r="I28" i="14" s="1"/>
  <c r="AG27" i="19"/>
  <c r="AY27" i="19"/>
  <c r="AG33" i="19"/>
  <c r="AE33" i="19" s="1"/>
  <c r="AY33" i="19"/>
  <c r="BA31" i="19"/>
  <c r="AG32" i="19"/>
  <c r="AY32" i="19"/>
  <c r="H32" i="15"/>
  <c r="I31" i="12"/>
  <c r="R28" i="15"/>
  <c r="R27" i="15" s="1"/>
  <c r="K29" i="15"/>
  <c r="N28" i="15"/>
  <c r="G28" i="15" s="1"/>
  <c r="G29" i="15"/>
  <c r="J29" i="15"/>
  <c r="Q28" i="15"/>
  <c r="J28" i="15" s="1"/>
  <c r="O28" i="15"/>
  <c r="H28" i="15" s="1"/>
  <c r="H29" i="15"/>
  <c r="K28" i="15"/>
  <c r="G32" i="15"/>
  <c r="AG28" i="19" l="1"/>
  <c r="AE28" i="19" s="1"/>
  <c r="AO27" i="15"/>
  <c r="AY28" i="19"/>
  <c r="BQ27" i="15"/>
  <c r="I27" i="14"/>
  <c r="I26" i="14" s="1"/>
  <c r="I25" i="14" s="1"/>
  <c r="N27" i="15"/>
  <c r="AY31" i="19"/>
  <c r="AE32" i="19"/>
  <c r="AE31" i="19" s="1"/>
  <c r="AG31" i="19"/>
  <c r="AE27" i="19"/>
  <c r="AE26" i="19" s="1"/>
  <c r="AG26" i="19"/>
  <c r="AY26" i="19"/>
  <c r="J27" i="15"/>
  <c r="Q27" i="15"/>
  <c r="H27" i="15"/>
  <c r="G27" i="15"/>
  <c r="O27" i="15"/>
  <c r="I28" i="15"/>
  <c r="I27" i="15" s="1"/>
  <c r="A28" i="19"/>
  <c r="A27" i="19"/>
  <c r="A29" i="15"/>
  <c r="A28" i="15"/>
  <c r="E46" i="14"/>
  <c r="Q25" i="14"/>
  <c r="F30" i="14"/>
  <c r="F29" i="14" s="1"/>
  <c r="F28" i="14" s="1"/>
  <c r="F27" i="14" s="1"/>
  <c r="F26" i="14" s="1"/>
  <c r="F25" i="14" s="1"/>
  <c r="G30" i="14"/>
  <c r="G29" i="14" s="1"/>
  <c r="G28" i="14" s="1"/>
  <c r="G27" i="14" s="1"/>
  <c r="G26" i="14" s="1"/>
  <c r="G25" i="14" s="1"/>
  <c r="J30" i="14"/>
  <c r="J29" i="14" s="1"/>
  <c r="K30" i="14"/>
  <c r="K29" i="14" s="1"/>
  <c r="K28" i="14" s="1"/>
  <c r="K27" i="14" s="1"/>
  <c r="K26" i="14" s="1"/>
  <c r="K25" i="14" s="1"/>
  <c r="M30" i="14"/>
  <c r="M29" i="14" s="1"/>
  <c r="M28" i="14" s="1"/>
  <c r="M27" i="14" s="1"/>
  <c r="M26" i="14" s="1"/>
  <c r="M25" i="14" s="1"/>
  <c r="O30" i="14"/>
  <c r="O29" i="14" s="1"/>
  <c r="O28" i="14" s="1"/>
  <c r="O27" i="14" s="1"/>
  <c r="O26" i="14" s="1"/>
  <c r="O25" i="14" s="1"/>
  <c r="R30" i="14"/>
  <c r="R29" i="14" s="1"/>
  <c r="R28" i="14" s="1"/>
  <c r="R27" i="14" s="1"/>
  <c r="R26" i="14" s="1"/>
  <c r="R25" i="14" s="1"/>
  <c r="S30" i="14"/>
  <c r="S29" i="14" s="1"/>
  <c r="S28" i="14" s="1"/>
  <c r="S27" i="14" s="1"/>
  <c r="S26" i="14" s="1"/>
  <c r="S25" i="14" s="1"/>
  <c r="AH34" i="15"/>
  <c r="AH33" i="15"/>
  <c r="A27" i="14"/>
  <c r="A26" i="14"/>
  <c r="AH32" i="15" l="1"/>
  <c r="J28" i="14"/>
  <c r="P27" i="14"/>
  <c r="AH29" i="15" s="1"/>
  <c r="P26" i="14"/>
  <c r="AA33" i="15"/>
  <c r="A28" i="12"/>
  <c r="A27" i="12"/>
  <c r="B27" i="12"/>
  <c r="A44" i="15"/>
  <c r="A43" i="19" s="1"/>
  <c r="B44" i="15"/>
  <c r="B43" i="19" s="1"/>
  <c r="A48" i="15"/>
  <c r="A47" i="19" s="1"/>
  <c r="B48" i="15"/>
  <c r="B47" i="19" s="1"/>
  <c r="A42" i="14"/>
  <c r="B42" i="14"/>
  <c r="V42" i="14"/>
  <c r="A46" i="14"/>
  <c r="B46" i="14"/>
  <c r="V46" i="14"/>
  <c r="A30" i="14"/>
  <c r="B30" i="14"/>
  <c r="A43" i="12"/>
  <c r="B43" i="12"/>
  <c r="X43" i="12"/>
  <c r="A47" i="12"/>
  <c r="B47" i="12"/>
  <c r="X47" i="12"/>
  <c r="J27" i="14" l="1"/>
  <c r="J26" i="14" s="1"/>
  <c r="J25" i="14" s="1"/>
  <c r="AH28" i="15"/>
  <c r="AD33" i="19"/>
  <c r="AA34" i="15"/>
  <c r="F34" i="15" s="1"/>
  <c r="BW34" i="15" s="1"/>
  <c r="BX34" i="15" s="1"/>
  <c r="F33" i="15"/>
  <c r="T32" i="15"/>
  <c r="M25" i="1"/>
  <c r="G27" i="12"/>
  <c r="B27" i="14"/>
  <c r="B28" i="19"/>
  <c r="B29" i="15"/>
  <c r="K30" i="1"/>
  <c r="M30" i="1"/>
  <c r="G28" i="12"/>
  <c r="B28" i="15"/>
  <c r="B27" i="19"/>
  <c r="B26" i="14"/>
  <c r="N30" i="14"/>
  <c r="N29" i="14" s="1"/>
  <c r="N28" i="14" s="1"/>
  <c r="N27" i="14" s="1"/>
  <c r="K25" i="1"/>
  <c r="L30" i="14"/>
  <c r="L29" i="14" s="1"/>
  <c r="B28" i="12"/>
  <c r="AJ21" i="20"/>
  <c r="AB21" i="20"/>
  <c r="P21" i="20"/>
  <c r="AK22" i="20"/>
  <c r="E21" i="20"/>
  <c r="F21" i="20"/>
  <c r="G21" i="20"/>
  <c r="H21" i="20"/>
  <c r="I21" i="20"/>
  <c r="J21" i="20"/>
  <c r="K21" i="20"/>
  <c r="L21" i="20"/>
  <c r="M21" i="20"/>
  <c r="N21" i="20"/>
  <c r="O21" i="20"/>
  <c r="Q21" i="20"/>
  <c r="R21" i="20"/>
  <c r="S21" i="20"/>
  <c r="T21" i="20"/>
  <c r="U21" i="20"/>
  <c r="V21" i="20"/>
  <c r="W21" i="20"/>
  <c r="X21" i="20"/>
  <c r="Y21" i="20"/>
  <c r="Z21" i="20"/>
  <c r="AA21" i="20"/>
  <c r="AC21" i="20"/>
  <c r="AE21" i="20"/>
  <c r="AF21" i="20"/>
  <c r="AG21" i="20"/>
  <c r="AH21" i="20"/>
  <c r="AI21" i="20"/>
  <c r="AL21" i="20"/>
  <c r="AM21" i="20"/>
  <c r="AN21" i="20"/>
  <c r="AO21" i="20"/>
  <c r="AP21" i="20"/>
  <c r="AQ21" i="20"/>
  <c r="AR21" i="20"/>
  <c r="AS21" i="20"/>
  <c r="E22" i="20"/>
  <c r="F22" i="20"/>
  <c r="G22" i="20"/>
  <c r="H22" i="20"/>
  <c r="I22" i="20"/>
  <c r="J22" i="20"/>
  <c r="K22" i="20"/>
  <c r="M22" i="20"/>
  <c r="N22" i="20"/>
  <c r="O22" i="20"/>
  <c r="R22" i="20"/>
  <c r="S22" i="20"/>
  <c r="T22" i="20"/>
  <c r="U22" i="20"/>
  <c r="V22" i="20"/>
  <c r="W22" i="20"/>
  <c r="X22" i="20"/>
  <c r="Y22" i="20"/>
  <c r="Z22" i="20"/>
  <c r="AA22" i="20"/>
  <c r="AB22" i="20"/>
  <c r="AC22" i="20"/>
  <c r="AD22" i="20"/>
  <c r="AE22" i="20"/>
  <c r="AF22" i="20"/>
  <c r="AG22" i="20"/>
  <c r="AH22" i="20"/>
  <c r="AI22" i="20"/>
  <c r="AJ22" i="20"/>
  <c r="AL22" i="20"/>
  <c r="AM22" i="20"/>
  <c r="AN22" i="20"/>
  <c r="AO22" i="20"/>
  <c r="AP22" i="20"/>
  <c r="AQ22" i="20"/>
  <c r="AR22" i="20"/>
  <c r="AS22" i="20"/>
  <c r="E23" i="20"/>
  <c r="F23" i="20"/>
  <c r="G23" i="20"/>
  <c r="H23" i="20"/>
  <c r="I23" i="20"/>
  <c r="J23" i="20"/>
  <c r="K23" i="20"/>
  <c r="L23" i="20"/>
  <c r="M23" i="20"/>
  <c r="N23" i="20"/>
  <c r="O23" i="20"/>
  <c r="P23" i="20"/>
  <c r="Q23" i="20"/>
  <c r="R23" i="20"/>
  <c r="S23" i="20"/>
  <c r="T23" i="20"/>
  <c r="U23" i="20"/>
  <c r="V23" i="20"/>
  <c r="W23" i="20"/>
  <c r="X23" i="20"/>
  <c r="Y23" i="20"/>
  <c r="Z23" i="20"/>
  <c r="AA23" i="20"/>
  <c r="AB23" i="20"/>
  <c r="AC23" i="20"/>
  <c r="AD23" i="20"/>
  <c r="AE23" i="20"/>
  <c r="AF23" i="20"/>
  <c r="AG23" i="20"/>
  <c r="AI23" i="20"/>
  <c r="AJ23" i="20"/>
  <c r="AK23" i="20"/>
  <c r="AL23" i="20"/>
  <c r="AM23" i="20"/>
  <c r="AN23" i="20"/>
  <c r="AO23" i="20"/>
  <c r="AP23" i="20"/>
  <c r="AQ23" i="20"/>
  <c r="AR23" i="20"/>
  <c r="AS23" i="20"/>
  <c r="E24" i="20"/>
  <c r="F24" i="20"/>
  <c r="H24" i="20"/>
  <c r="J24" i="20"/>
  <c r="K24" i="20"/>
  <c r="L24" i="20"/>
  <c r="M24" i="20"/>
  <c r="N24" i="20"/>
  <c r="O24" i="20"/>
  <c r="P24" i="20"/>
  <c r="Q24" i="20"/>
  <c r="R24" i="20"/>
  <c r="S24" i="20"/>
  <c r="T24" i="20"/>
  <c r="U24" i="20"/>
  <c r="V24" i="20"/>
  <c r="W24" i="20"/>
  <c r="X24" i="20"/>
  <c r="Y24" i="20"/>
  <c r="Z24" i="20"/>
  <c r="AA24" i="20"/>
  <c r="AB24" i="20"/>
  <c r="AC24" i="20"/>
  <c r="AD24" i="20"/>
  <c r="AE24" i="20"/>
  <c r="AF24" i="20"/>
  <c r="AG24" i="20"/>
  <c r="AH24" i="20"/>
  <c r="AI24" i="20"/>
  <c r="AJ24" i="20"/>
  <c r="AK24" i="20"/>
  <c r="AL24" i="20"/>
  <c r="AM24" i="20"/>
  <c r="AN24" i="20"/>
  <c r="AO24" i="20"/>
  <c r="AP24" i="20"/>
  <c r="AQ24" i="20"/>
  <c r="AR24" i="20"/>
  <c r="AS24" i="20"/>
  <c r="D24" i="20"/>
  <c r="D23" i="20"/>
  <c r="D22" i="20"/>
  <c r="D21" i="20"/>
  <c r="F32" i="15" l="1"/>
  <c r="L28" i="14"/>
  <c r="H29" i="14"/>
  <c r="N26" i="14"/>
  <c r="AA29" i="15"/>
  <c r="BW33" i="15"/>
  <c r="AD32" i="19"/>
  <c r="AD31" i="19" s="1"/>
  <c r="T32" i="14"/>
  <c r="U32" i="14" s="1"/>
  <c r="G30" i="1"/>
  <c r="AA32" i="15"/>
  <c r="E32" i="14"/>
  <c r="G25" i="1"/>
  <c r="S25" i="1" s="1"/>
  <c r="D28" i="19"/>
  <c r="D27" i="19"/>
  <c r="AC20" i="20"/>
  <c r="O20" i="20"/>
  <c r="T31" i="14"/>
  <c r="E31" i="14"/>
  <c r="AN20" i="20"/>
  <c r="X20" i="20"/>
  <c r="AS20" i="20"/>
  <c r="AI20" i="20"/>
  <c r="Y20" i="20"/>
  <c r="AP20" i="20"/>
  <c r="AL20" i="20"/>
  <c r="AF20" i="20"/>
  <c r="Z20" i="20"/>
  <c r="V20" i="20"/>
  <c r="R20" i="20"/>
  <c r="M20" i="20"/>
  <c r="E20" i="20"/>
  <c r="AJ20" i="20"/>
  <c r="AR20" i="20"/>
  <c r="T20" i="20"/>
  <c r="K20" i="20"/>
  <c r="AO20" i="20"/>
  <c r="AE20" i="20"/>
  <c r="U20" i="20"/>
  <c r="H20" i="20"/>
  <c r="AQ20" i="20"/>
  <c r="AM20" i="20"/>
  <c r="AG20" i="20"/>
  <c r="AA20" i="20"/>
  <c r="W20" i="20"/>
  <c r="S20" i="20"/>
  <c r="N20" i="20"/>
  <c r="J20" i="20"/>
  <c r="F20" i="20"/>
  <c r="AB20" i="20"/>
  <c r="D20" i="20"/>
  <c r="AK22" i="19"/>
  <c r="AM22" i="19"/>
  <c r="AN22" i="19"/>
  <c r="AP22" i="19"/>
  <c r="AQ22" i="19"/>
  <c r="AR22" i="19"/>
  <c r="AS22" i="19"/>
  <c r="AU22" i="19"/>
  <c r="AV22" i="19"/>
  <c r="AW22" i="19"/>
  <c r="AX22" i="19"/>
  <c r="BA22" i="19"/>
  <c r="AK23" i="19"/>
  <c r="AM23" i="19"/>
  <c r="AN23" i="19"/>
  <c r="AP23" i="19"/>
  <c r="AQ23" i="19"/>
  <c r="AR23" i="19"/>
  <c r="AS23" i="19"/>
  <c r="AU23" i="19"/>
  <c r="AV23" i="19"/>
  <c r="AW23" i="19"/>
  <c r="AX23" i="19"/>
  <c r="BA23" i="19"/>
  <c r="AK24" i="19"/>
  <c r="AM24" i="19"/>
  <c r="AN24" i="19"/>
  <c r="AP24" i="19"/>
  <c r="AQ24" i="19"/>
  <c r="AR24" i="19"/>
  <c r="AS24" i="19"/>
  <c r="AU24" i="19"/>
  <c r="AV24" i="19"/>
  <c r="AW24" i="19"/>
  <c r="AX24" i="19"/>
  <c r="BA24" i="19"/>
  <c r="AK25" i="19"/>
  <c r="AN25" i="19"/>
  <c r="AP25" i="19"/>
  <c r="AQ25" i="19"/>
  <c r="AR25" i="19"/>
  <c r="AS25" i="19"/>
  <c r="AU25" i="19"/>
  <c r="AV25" i="19"/>
  <c r="AW25" i="19"/>
  <c r="AX25" i="19"/>
  <c r="BA25" i="19"/>
  <c r="AO22" i="19"/>
  <c r="AT22" i="19"/>
  <c r="BB22" i="19"/>
  <c r="AO24" i="19"/>
  <c r="AT24" i="19"/>
  <c r="AZ24" i="19"/>
  <c r="BB24" i="19"/>
  <c r="AI24" i="19"/>
  <c r="AF24" i="19"/>
  <c r="K25" i="19"/>
  <c r="N25" i="19"/>
  <c r="P25" i="19"/>
  <c r="Q25" i="19"/>
  <c r="R25" i="19"/>
  <c r="S25" i="19"/>
  <c r="U25" i="19"/>
  <c r="V25" i="19"/>
  <c r="W25" i="19"/>
  <c r="X25" i="19"/>
  <c r="Z25" i="19"/>
  <c r="AC25" i="19"/>
  <c r="K24" i="19"/>
  <c r="M24" i="19"/>
  <c r="N24" i="19"/>
  <c r="P24" i="19"/>
  <c r="Q24" i="19"/>
  <c r="R24" i="19"/>
  <c r="S24" i="19"/>
  <c r="U24" i="19"/>
  <c r="V24" i="19"/>
  <c r="W24" i="19"/>
  <c r="X24" i="19"/>
  <c r="Z24" i="19"/>
  <c r="AB24" i="19"/>
  <c r="K23" i="19"/>
  <c r="M23" i="19"/>
  <c r="N23" i="19"/>
  <c r="P23" i="19"/>
  <c r="Q23" i="19"/>
  <c r="R23" i="19"/>
  <c r="S23" i="19"/>
  <c r="U23" i="19"/>
  <c r="V23" i="19"/>
  <c r="W23" i="19"/>
  <c r="X23" i="19"/>
  <c r="Z23" i="19"/>
  <c r="AB23" i="19"/>
  <c r="AC23" i="19"/>
  <c r="AC24" i="19"/>
  <c r="AB25" i="19"/>
  <c r="K22" i="19"/>
  <c r="M22" i="19"/>
  <c r="N22" i="19"/>
  <c r="P22" i="19"/>
  <c r="Q22" i="19"/>
  <c r="R22" i="19"/>
  <c r="S22" i="19"/>
  <c r="U22" i="19"/>
  <c r="V22" i="19"/>
  <c r="W22" i="19"/>
  <c r="X22" i="19"/>
  <c r="Z22" i="19"/>
  <c r="AB22" i="19"/>
  <c r="AC22" i="19"/>
  <c r="O22" i="19"/>
  <c r="T24" i="19"/>
  <c r="AA24" i="19"/>
  <c r="F22" i="19"/>
  <c r="H22" i="19"/>
  <c r="I22" i="19"/>
  <c r="F24" i="19"/>
  <c r="H24" i="19"/>
  <c r="I24" i="19"/>
  <c r="E30" i="14" l="1"/>
  <c r="U31" i="14"/>
  <c r="T30" i="14"/>
  <c r="U30" i="14" s="1"/>
  <c r="AA28" i="15"/>
  <c r="AA27" i="15" s="1"/>
  <c r="N25" i="14"/>
  <c r="T29" i="14"/>
  <c r="U29" i="14" s="1"/>
  <c r="E29" i="14"/>
  <c r="BX33" i="15"/>
  <c r="BW32" i="15"/>
  <c r="BX32" i="15" s="1"/>
  <c r="L27" i="14"/>
  <c r="H28" i="14"/>
  <c r="S30" i="1"/>
  <c r="D33" i="12"/>
  <c r="T33" i="12"/>
  <c r="D32" i="12"/>
  <c r="T32" i="12"/>
  <c r="D28" i="12"/>
  <c r="T28" i="12"/>
  <c r="D27" i="12"/>
  <c r="T27" i="12"/>
  <c r="AA23" i="19"/>
  <c r="AH24" i="19"/>
  <c r="F25" i="19"/>
  <c r="F23" i="19"/>
  <c r="I23" i="19"/>
  <c r="O24" i="19"/>
  <c r="BB25" i="19"/>
  <c r="AO23" i="19"/>
  <c r="AT23" i="19"/>
  <c r="I25" i="19"/>
  <c r="T23" i="19"/>
  <c r="AI23" i="19"/>
  <c r="BC25" i="19"/>
  <c r="AO25" i="19"/>
  <c r="H23" i="19"/>
  <c r="AT25" i="19"/>
  <c r="BC23" i="19"/>
  <c r="AI22" i="19"/>
  <c r="AH22" i="19"/>
  <c r="O23" i="19"/>
  <c r="O25" i="19"/>
  <c r="W21" i="19"/>
  <c r="AZ25" i="19"/>
  <c r="AS21" i="19"/>
  <c r="K21" i="19"/>
  <c r="T25" i="19"/>
  <c r="AP21" i="19"/>
  <c r="AC21" i="19"/>
  <c r="S21" i="19"/>
  <c r="BC24" i="19"/>
  <c r="AZ23" i="19"/>
  <c r="BA21" i="19"/>
  <c r="AW21" i="19"/>
  <c r="X21" i="19"/>
  <c r="T22" i="19"/>
  <c r="P21" i="19"/>
  <c r="AH23" i="19"/>
  <c r="AX21" i="19"/>
  <c r="AK21" i="19"/>
  <c r="Z21" i="19"/>
  <c r="U21" i="19"/>
  <c r="Q21" i="19"/>
  <c r="AI25" i="19"/>
  <c r="AY24" i="19"/>
  <c r="BB23" i="19"/>
  <c r="BC22" i="19"/>
  <c r="AU21" i="19"/>
  <c r="AQ21" i="19"/>
  <c r="AB21" i="19"/>
  <c r="V21" i="19"/>
  <c r="R21" i="19"/>
  <c r="N21" i="19"/>
  <c r="AF22" i="19"/>
  <c r="AZ22" i="19"/>
  <c r="AV21" i="19"/>
  <c r="AR21" i="19"/>
  <c r="AN21" i="19"/>
  <c r="M25" i="19"/>
  <c r="M21" i="19" s="1"/>
  <c r="Y24" i="19"/>
  <c r="Y25" i="19"/>
  <c r="Y23" i="19"/>
  <c r="H25" i="19"/>
  <c r="AA25" i="19"/>
  <c r="J24" i="19"/>
  <c r="L24" i="19"/>
  <c r="G24" i="19"/>
  <c r="L22" i="19"/>
  <c r="AD21" i="20"/>
  <c r="AD20" i="20" s="1"/>
  <c r="H21" i="19" l="1"/>
  <c r="D31" i="12"/>
  <c r="E28" i="14"/>
  <c r="E25" i="14" s="1"/>
  <c r="H25" i="14"/>
  <c r="T28" i="14"/>
  <c r="T31" i="12"/>
  <c r="L26" i="14"/>
  <c r="T29" i="15"/>
  <c r="F29" i="15" s="1"/>
  <c r="BW29" i="15" s="1"/>
  <c r="BX29" i="15" s="1"/>
  <c r="H27" i="14"/>
  <c r="AZ21" i="19"/>
  <c r="AT21" i="19"/>
  <c r="AO21" i="19"/>
  <c r="F21" i="19"/>
  <c r="BC21" i="19"/>
  <c r="O21" i="19"/>
  <c r="BB21" i="19"/>
  <c r="AI21" i="19"/>
  <c r="N33" i="12"/>
  <c r="U33" i="12"/>
  <c r="N32" i="12"/>
  <c r="O32" i="12" s="1"/>
  <c r="U32" i="12"/>
  <c r="U31" i="12"/>
  <c r="U28" i="12"/>
  <c r="N28" i="12"/>
  <c r="O28" i="12" s="1"/>
  <c r="U27" i="12"/>
  <c r="N27" i="12"/>
  <c r="I21" i="19"/>
  <c r="T21" i="19"/>
  <c r="AF25" i="19"/>
  <c r="AY23" i="19"/>
  <c r="AY22" i="19"/>
  <c r="AF23" i="19"/>
  <c r="AY25" i="19"/>
  <c r="L22" i="20"/>
  <c r="L20" i="20" s="1"/>
  <c r="E24" i="19"/>
  <c r="L25" i="19"/>
  <c r="R24" i="15"/>
  <c r="R25" i="15"/>
  <c r="R26" i="15"/>
  <c r="P24" i="15"/>
  <c r="P25" i="15"/>
  <c r="P26" i="15"/>
  <c r="L23" i="15"/>
  <c r="N23" i="15"/>
  <c r="O23" i="15"/>
  <c r="P23" i="15"/>
  <c r="Q23" i="15"/>
  <c r="R23" i="15"/>
  <c r="S23" i="15"/>
  <c r="U23" i="15"/>
  <c r="V23" i="15"/>
  <c r="W23" i="15"/>
  <c r="X23" i="15"/>
  <c r="Y23" i="15"/>
  <c r="Z23" i="15"/>
  <c r="AB23" i="15"/>
  <c r="AC23" i="15"/>
  <c r="AD23" i="15"/>
  <c r="AE23" i="15"/>
  <c r="AF23" i="15"/>
  <c r="AG23" i="15"/>
  <c r="AI23" i="15"/>
  <c r="AJ23" i="15"/>
  <c r="AK23" i="15"/>
  <c r="AL23" i="15"/>
  <c r="AM23" i="15"/>
  <c r="AU23" i="15"/>
  <c r="AW23" i="15"/>
  <c r="AX23" i="15"/>
  <c r="AY23" i="15"/>
  <c r="AZ23" i="15"/>
  <c r="BA23" i="15"/>
  <c r="BB23" i="15"/>
  <c r="BD23" i="15"/>
  <c r="BE23" i="15"/>
  <c r="BF23" i="15"/>
  <c r="BG23" i="15"/>
  <c r="BH23" i="15"/>
  <c r="BI23" i="15"/>
  <c r="BK23" i="15"/>
  <c r="BL23" i="15"/>
  <c r="BM23" i="15"/>
  <c r="BN23" i="15"/>
  <c r="BO23" i="15"/>
  <c r="BP23" i="15"/>
  <c r="BR23" i="15"/>
  <c r="BS23" i="15"/>
  <c r="BT23" i="15"/>
  <c r="BU23" i="15"/>
  <c r="BV23" i="15"/>
  <c r="L25" i="15"/>
  <c r="N25" i="15"/>
  <c r="O25" i="15"/>
  <c r="Q25" i="15"/>
  <c r="S25" i="15"/>
  <c r="U25" i="15"/>
  <c r="V25" i="15"/>
  <c r="W25" i="15"/>
  <c r="X25" i="15"/>
  <c r="Y25" i="15"/>
  <c r="Z25" i="15"/>
  <c r="AB25" i="15"/>
  <c r="AC25" i="15"/>
  <c r="AD25" i="15"/>
  <c r="AE25" i="15"/>
  <c r="AF25" i="15"/>
  <c r="AG25" i="15"/>
  <c r="AI25" i="15"/>
  <c r="AJ25" i="15"/>
  <c r="AK25" i="15"/>
  <c r="AL25" i="15"/>
  <c r="AM25" i="15"/>
  <c r="AU25" i="15"/>
  <c r="AW25" i="15"/>
  <c r="AX25" i="15"/>
  <c r="AY25" i="15"/>
  <c r="AZ25" i="15"/>
  <c r="BA25" i="15"/>
  <c r="BB25" i="15"/>
  <c r="BD25" i="15"/>
  <c r="BE25" i="15"/>
  <c r="BF25" i="15"/>
  <c r="BG25" i="15"/>
  <c r="BH25" i="15"/>
  <c r="BI25" i="15"/>
  <c r="BK25" i="15"/>
  <c r="BL25" i="15"/>
  <c r="BM25" i="15"/>
  <c r="BN25" i="15"/>
  <c r="BO25" i="15"/>
  <c r="BP25" i="15"/>
  <c r="BR25" i="15"/>
  <c r="BS25" i="15"/>
  <c r="BT25" i="15"/>
  <c r="BU25" i="15"/>
  <c r="BV25" i="15"/>
  <c r="L24" i="15"/>
  <c r="N24" i="15"/>
  <c r="O24" i="15"/>
  <c r="Q24" i="15"/>
  <c r="S24" i="15"/>
  <c r="U24" i="15"/>
  <c r="V24" i="15"/>
  <c r="W24" i="15"/>
  <c r="X24" i="15"/>
  <c r="Y24" i="15"/>
  <c r="Z24" i="15"/>
  <c r="AB24" i="15"/>
  <c r="AC24" i="15"/>
  <c r="AD24" i="15"/>
  <c r="AE24" i="15"/>
  <c r="AF24" i="15"/>
  <c r="AG24" i="15"/>
  <c r="AI24" i="15"/>
  <c r="AJ24" i="15"/>
  <c r="AK24" i="15"/>
  <c r="AL24" i="15"/>
  <c r="AM24" i="15"/>
  <c r="AU24" i="15"/>
  <c r="AW24" i="15"/>
  <c r="AX24" i="15"/>
  <c r="AY24" i="15"/>
  <c r="AZ24" i="15"/>
  <c r="BA24" i="15"/>
  <c r="BB24" i="15"/>
  <c r="BD24" i="15"/>
  <c r="BE24" i="15"/>
  <c r="BF24" i="15"/>
  <c r="BG24" i="15"/>
  <c r="BH24" i="15"/>
  <c r="BI24" i="15"/>
  <c r="BK24" i="15"/>
  <c r="BL24" i="15"/>
  <c r="BM24" i="15"/>
  <c r="BN24" i="15"/>
  <c r="BO24" i="15"/>
  <c r="BP24" i="15"/>
  <c r="BR24" i="15"/>
  <c r="BS24" i="15"/>
  <c r="BT24" i="15"/>
  <c r="BU24" i="15"/>
  <c r="BV24" i="15"/>
  <c r="L26" i="15"/>
  <c r="N26" i="15"/>
  <c r="O26" i="15"/>
  <c r="Q26" i="15"/>
  <c r="S26" i="15"/>
  <c r="U26" i="15"/>
  <c r="V26" i="15"/>
  <c r="W26" i="15"/>
  <c r="X26" i="15"/>
  <c r="Y26" i="15"/>
  <c r="Z26" i="15"/>
  <c r="AB26" i="15"/>
  <c r="AC26" i="15"/>
  <c r="AD26" i="15"/>
  <c r="AE26" i="15"/>
  <c r="AF26" i="15"/>
  <c r="AG26" i="15"/>
  <c r="AI26" i="15"/>
  <c r="AJ26" i="15"/>
  <c r="AK26" i="15"/>
  <c r="AL26" i="15"/>
  <c r="AM26" i="15"/>
  <c r="AU26" i="15"/>
  <c r="AW26" i="15"/>
  <c r="AX26" i="15"/>
  <c r="AY26" i="15"/>
  <c r="AZ26" i="15"/>
  <c r="BA26" i="15"/>
  <c r="BB26" i="15"/>
  <c r="BD26" i="15"/>
  <c r="BE26" i="15"/>
  <c r="BF26" i="15"/>
  <c r="BG26" i="15"/>
  <c r="BH26" i="15"/>
  <c r="BI26" i="15"/>
  <c r="BK26" i="15"/>
  <c r="BL26" i="15"/>
  <c r="BM26" i="15"/>
  <c r="BN26" i="15"/>
  <c r="BO26" i="15"/>
  <c r="BP26" i="15"/>
  <c r="BR26" i="15"/>
  <c r="BS26" i="15"/>
  <c r="BT26" i="15"/>
  <c r="BU26" i="15"/>
  <c r="BV26" i="15"/>
  <c r="CA23" i="15"/>
  <c r="CA24" i="15"/>
  <c r="CA25" i="15"/>
  <c r="CA26" i="15"/>
  <c r="CA27" i="15"/>
  <c r="BC24" i="15"/>
  <c r="BJ24" i="15"/>
  <c r="BC25" i="15"/>
  <c r="BJ25" i="15"/>
  <c r="AV25" i="15"/>
  <c r="AP23" i="15"/>
  <c r="AQ23" i="15"/>
  <c r="AR23" i="15"/>
  <c r="AS23" i="15"/>
  <c r="AP25" i="15"/>
  <c r="AQ25" i="15"/>
  <c r="AR25" i="15"/>
  <c r="AS25" i="15"/>
  <c r="AT25" i="15"/>
  <c r="G23" i="15"/>
  <c r="H23" i="15"/>
  <c r="J23" i="15"/>
  <c r="E25" i="15"/>
  <c r="G25" i="15"/>
  <c r="H25" i="15"/>
  <c r="I25" i="15"/>
  <c r="J25" i="15"/>
  <c r="F24" i="14"/>
  <c r="G24" i="14"/>
  <c r="R24" i="14"/>
  <c r="S24" i="14"/>
  <c r="F23" i="14"/>
  <c r="G23" i="14"/>
  <c r="R23" i="14"/>
  <c r="S23" i="14"/>
  <c r="F22" i="14"/>
  <c r="G22" i="14"/>
  <c r="R22" i="14"/>
  <c r="S22" i="14"/>
  <c r="F21" i="14"/>
  <c r="G21" i="14"/>
  <c r="R21" i="14"/>
  <c r="S21" i="14"/>
  <c r="V21" i="14"/>
  <c r="V22" i="14"/>
  <c r="V23" i="14"/>
  <c r="V24" i="14"/>
  <c r="V25" i="14"/>
  <c r="BQ25" i="15"/>
  <c r="O22" i="14"/>
  <c r="O23" i="14"/>
  <c r="M22" i="14"/>
  <c r="M23" i="14"/>
  <c r="E21" i="14"/>
  <c r="E22" i="14"/>
  <c r="E23" i="14"/>
  <c r="X22" i="12"/>
  <c r="X23" i="12"/>
  <c r="X24" i="12"/>
  <c r="X25" i="12"/>
  <c r="X26" i="12"/>
  <c r="X31" i="12"/>
  <c r="E25" i="12"/>
  <c r="F25" i="12"/>
  <c r="H25" i="12"/>
  <c r="J25" i="12"/>
  <c r="K25" i="12"/>
  <c r="M25" i="12"/>
  <c r="W25" i="12"/>
  <c r="E24" i="12"/>
  <c r="F24" i="12"/>
  <c r="H24" i="12"/>
  <c r="J24" i="12"/>
  <c r="K24" i="12"/>
  <c r="M24" i="12"/>
  <c r="W24" i="12"/>
  <c r="E23" i="12"/>
  <c r="F23" i="12"/>
  <c r="H23" i="12"/>
  <c r="J23" i="12"/>
  <c r="K23" i="12"/>
  <c r="M23" i="12"/>
  <c r="W23" i="12"/>
  <c r="E22" i="12"/>
  <c r="F22" i="12"/>
  <c r="H22" i="12"/>
  <c r="J22" i="12"/>
  <c r="K22" i="12"/>
  <c r="M22" i="12"/>
  <c r="W22" i="12"/>
  <c r="R22" i="12"/>
  <c r="R24" i="12"/>
  <c r="P22" i="12"/>
  <c r="P24" i="12"/>
  <c r="A31" i="12"/>
  <c r="B31" i="12"/>
  <c r="AD28" i="19" l="1"/>
  <c r="E27" i="14"/>
  <c r="T27" i="14"/>
  <c r="U27" i="14" s="1"/>
  <c r="U28" i="14"/>
  <c r="T25" i="14"/>
  <c r="U25" i="14" s="1"/>
  <c r="T28" i="15"/>
  <c r="H26" i="14"/>
  <c r="L25" i="14"/>
  <c r="O33" i="12"/>
  <c r="N31" i="12"/>
  <c r="O31" i="12" s="1"/>
  <c r="AF21" i="19"/>
  <c r="AY21" i="19"/>
  <c r="O27" i="12"/>
  <c r="J21" i="12"/>
  <c r="P22" i="20"/>
  <c r="P20" i="20" s="1"/>
  <c r="H26" i="15"/>
  <c r="J24" i="15"/>
  <c r="G24" i="15"/>
  <c r="AP26" i="15"/>
  <c r="AP24" i="15"/>
  <c r="AP22" i="15" s="1"/>
  <c r="E26" i="15"/>
  <c r="AQ26" i="15"/>
  <c r="AQ24" i="15"/>
  <c r="J26" i="15"/>
  <c r="H24" i="15"/>
  <c r="G26" i="15"/>
  <c r="AR24" i="15"/>
  <c r="E24" i="15"/>
  <c r="AS26" i="15"/>
  <c r="AS24" i="15"/>
  <c r="AN23" i="15"/>
  <c r="AN25" i="15"/>
  <c r="BY25" i="15" s="1"/>
  <c r="AN24" i="15"/>
  <c r="K25" i="15"/>
  <c r="AH23" i="20"/>
  <c r="AH20" i="20" s="1"/>
  <c r="G24" i="20"/>
  <c r="G20" i="20" s="1"/>
  <c r="BV22" i="15"/>
  <c r="BR22" i="15"/>
  <c r="BM22" i="15"/>
  <c r="BH22" i="15"/>
  <c r="BD22" i="15"/>
  <c r="AJ22" i="15"/>
  <c r="AE22" i="15"/>
  <c r="Z22" i="15"/>
  <c r="V22" i="15"/>
  <c r="Q22" i="15"/>
  <c r="L22" i="15"/>
  <c r="E23" i="15"/>
  <c r="BS22" i="15"/>
  <c r="BN22" i="15"/>
  <c r="BI22" i="15"/>
  <c r="BE22" i="15"/>
  <c r="AZ22" i="15"/>
  <c r="AU22" i="15"/>
  <c r="AB22" i="15"/>
  <c r="R22" i="15"/>
  <c r="N22" i="15"/>
  <c r="Q22" i="20"/>
  <c r="Q20" i="20" s="1"/>
  <c r="I24" i="20"/>
  <c r="I20" i="20" s="1"/>
  <c r="AK21" i="20"/>
  <c r="AK20" i="20" s="1"/>
  <c r="BT22" i="15"/>
  <c r="BO22" i="15"/>
  <c r="BK22" i="15"/>
  <c r="BF22" i="15"/>
  <c r="AW22" i="15"/>
  <c r="AL22" i="15"/>
  <c r="AG22" i="15"/>
  <c r="AC22" i="15"/>
  <c r="X22" i="15"/>
  <c r="S22" i="15"/>
  <c r="O22" i="15"/>
  <c r="BU22" i="15"/>
  <c r="BP22" i="15"/>
  <c r="BL22" i="15"/>
  <c r="BG22" i="15"/>
  <c r="BB22" i="15"/>
  <c r="AX22" i="15"/>
  <c r="AI22" i="15"/>
  <c r="U22" i="15"/>
  <c r="P22" i="15"/>
  <c r="J24" i="14"/>
  <c r="Q22" i="14"/>
  <c r="P25" i="12"/>
  <c r="R25" i="12"/>
  <c r="P23" i="12"/>
  <c r="R23" i="12"/>
  <c r="W21" i="12"/>
  <c r="K21" i="12"/>
  <c r="M21" i="12"/>
  <c r="F21" i="12"/>
  <c r="E21" i="12"/>
  <c r="H21" i="12"/>
  <c r="I23" i="14"/>
  <c r="Q23" i="14"/>
  <c r="AA26" i="15"/>
  <c r="BJ26" i="15"/>
  <c r="L24" i="14"/>
  <c r="N24" i="14"/>
  <c r="P24" i="14"/>
  <c r="M26" i="15"/>
  <c r="AH26" i="15"/>
  <c r="E24" i="14"/>
  <c r="E20" i="14" s="1"/>
  <c r="M24" i="14"/>
  <c r="O24" i="14"/>
  <c r="Q24" i="14"/>
  <c r="T26" i="15"/>
  <c r="BC26" i="15"/>
  <c r="K23" i="14"/>
  <c r="S20" i="14"/>
  <c r="BQ26" i="15"/>
  <c r="AG24" i="19"/>
  <c r="AL24" i="19"/>
  <c r="J25" i="19"/>
  <c r="E25" i="19"/>
  <c r="F20" i="14"/>
  <c r="AO25" i="15"/>
  <c r="BQ24" i="15"/>
  <c r="G25" i="19"/>
  <c r="R20" i="14"/>
  <c r="G20" i="14"/>
  <c r="K26" i="15"/>
  <c r="AK22" i="15"/>
  <c r="AM22" i="15"/>
  <c r="AD22" i="15"/>
  <c r="AF22" i="15"/>
  <c r="W22" i="15"/>
  <c r="K24" i="15"/>
  <c r="Y22" i="15"/>
  <c r="I24" i="15"/>
  <c r="I26" i="15"/>
  <c r="AT26" i="15"/>
  <c r="AR26" i="15"/>
  <c r="AY22" i="15"/>
  <c r="BA22" i="15"/>
  <c r="AT23" i="15"/>
  <c r="AD27" i="19" l="1"/>
  <c r="E26" i="14"/>
  <c r="T26" i="14"/>
  <c r="U26" i="14" s="1"/>
  <c r="T27" i="15"/>
  <c r="F28" i="15"/>
  <c r="BW28" i="15" s="1"/>
  <c r="BX28" i="15" s="1"/>
  <c r="AQ22" i="15"/>
  <c r="G22" i="15"/>
  <c r="E22" i="15"/>
  <c r="P21" i="12"/>
  <c r="R21" i="12"/>
  <c r="AS22" i="15"/>
  <c r="J22" i="15"/>
  <c r="H22" i="15"/>
  <c r="BY24" i="15"/>
  <c r="AR22" i="15"/>
  <c r="AN26" i="15"/>
  <c r="AD25" i="19"/>
  <c r="H24" i="14"/>
  <c r="F26" i="15"/>
  <c r="AJ24" i="19"/>
  <c r="AE24" i="19"/>
  <c r="K24" i="1"/>
  <c r="N24" i="1"/>
  <c r="O24" i="1"/>
  <c r="E23" i="1"/>
  <c r="K23" i="1"/>
  <c r="M23" i="1"/>
  <c r="O23" i="1"/>
  <c r="F22" i="1"/>
  <c r="M22" i="1"/>
  <c r="N22" i="1"/>
  <c r="P22" i="1"/>
  <c r="L21" i="1"/>
  <c r="N21" i="1"/>
  <c r="O21" i="1"/>
  <c r="Q21" i="1"/>
  <c r="E21" i="1"/>
  <c r="F21" i="1"/>
  <c r="E24" i="1"/>
  <c r="F24" i="1"/>
  <c r="L24" i="1"/>
  <c r="M24" i="1"/>
  <c r="P24" i="1"/>
  <c r="Q24" i="1"/>
  <c r="F23" i="1"/>
  <c r="J23" i="1"/>
  <c r="L23" i="1"/>
  <c r="N23" i="1"/>
  <c r="P23" i="1"/>
  <c r="Q23" i="1"/>
  <c r="E22" i="1"/>
  <c r="L22" i="1"/>
  <c r="Q22" i="1"/>
  <c r="K21" i="1"/>
  <c r="P21" i="1"/>
  <c r="E20" i="1" l="1"/>
  <c r="BY26" i="15"/>
  <c r="AN22" i="15"/>
  <c r="Q20" i="1"/>
  <c r="P20" i="1"/>
  <c r="L20" i="1"/>
  <c r="F20" i="1"/>
  <c r="N20" i="1"/>
  <c r="H23" i="1"/>
  <c r="G23" i="19"/>
  <c r="L23" i="19"/>
  <c r="L21" i="19" s="1"/>
  <c r="D23" i="19"/>
  <c r="D25" i="19"/>
  <c r="K22" i="1"/>
  <c r="K20" i="1" s="1"/>
  <c r="T25" i="15"/>
  <c r="L23" i="14"/>
  <c r="M21" i="1"/>
  <c r="M20" i="1" s="1"/>
  <c r="O22" i="1"/>
  <c r="O20" i="1" s="1"/>
  <c r="AH25" i="15"/>
  <c r="P23" i="14"/>
  <c r="I23" i="1"/>
  <c r="AA25" i="15"/>
  <c r="N23" i="14"/>
  <c r="L25" i="12"/>
  <c r="L23" i="12"/>
  <c r="J21" i="1"/>
  <c r="J22" i="1"/>
  <c r="H22" i="1"/>
  <c r="J24" i="1"/>
  <c r="H24" i="1"/>
  <c r="G24" i="1"/>
  <c r="D24" i="1" s="1"/>
  <c r="G22" i="1"/>
  <c r="D22" i="1" s="1"/>
  <c r="D24" i="19"/>
  <c r="I21" i="1"/>
  <c r="I22" i="1"/>
  <c r="I24" i="1"/>
  <c r="L24" i="12" l="1"/>
  <c r="I24" i="12"/>
  <c r="E23" i="19"/>
  <c r="J23" i="19"/>
  <c r="AL23" i="19"/>
  <c r="AG23" i="19"/>
  <c r="J23" i="14"/>
  <c r="AD24" i="19"/>
  <c r="D25" i="12"/>
  <c r="G25" i="12"/>
  <c r="M25" i="15"/>
  <c r="N22" i="14"/>
  <c r="AH24" i="15"/>
  <c r="T24" i="15"/>
  <c r="AA24" i="15"/>
  <c r="P22" i="14"/>
  <c r="L22" i="14"/>
  <c r="I20" i="1"/>
  <c r="AV26" i="15"/>
  <c r="M24" i="15"/>
  <c r="G23" i="12"/>
  <c r="K22" i="14"/>
  <c r="L22" i="12"/>
  <c r="I25" i="12"/>
  <c r="J20" i="1"/>
  <c r="K24" i="14"/>
  <c r="J22" i="14"/>
  <c r="AV24" i="15"/>
  <c r="I23" i="12"/>
  <c r="T25" i="12"/>
  <c r="V24" i="12"/>
  <c r="N25" i="12" l="1"/>
  <c r="V25" i="12"/>
  <c r="V22" i="12"/>
  <c r="V23" i="12"/>
  <c r="AM25" i="19"/>
  <c r="AM21" i="19" s="1"/>
  <c r="D23" i="12"/>
  <c r="D22" i="14"/>
  <c r="T23" i="12"/>
  <c r="U23" i="12" s="1"/>
  <c r="D24" i="15"/>
  <c r="AL25" i="19"/>
  <c r="AD23" i="19"/>
  <c r="AJ23" i="19"/>
  <c r="AE23" i="19"/>
  <c r="D23" i="1"/>
  <c r="BW25" i="15"/>
  <c r="D25" i="15"/>
  <c r="D23" i="14"/>
  <c r="T24" i="12"/>
  <c r="G24" i="12"/>
  <c r="F24" i="15"/>
  <c r="D24" i="14"/>
  <c r="H23" i="14"/>
  <c r="T23" i="14"/>
  <c r="U23" i="14" s="1"/>
  <c r="D26" i="15"/>
  <c r="AO26" i="15"/>
  <c r="BW26" i="15"/>
  <c r="AO24" i="15"/>
  <c r="I24" i="14"/>
  <c r="L21" i="12"/>
  <c r="AA22" i="19"/>
  <c r="AA21" i="19" s="1"/>
  <c r="A21" i="20"/>
  <c r="B21" i="20"/>
  <c r="A22" i="20"/>
  <c r="B22" i="20"/>
  <c r="A23" i="20"/>
  <c r="B23" i="20"/>
  <c r="A24" i="20"/>
  <c r="B24" i="20"/>
  <c r="A25" i="20"/>
  <c r="B25" i="20"/>
  <c r="A28" i="20"/>
  <c r="B28" i="20"/>
  <c r="A34" i="20"/>
  <c r="B34" i="20"/>
  <c r="A38" i="20"/>
  <c r="B38" i="20"/>
  <c r="B20" i="20"/>
  <c r="Y22" i="19"/>
  <c r="Y21" i="19" s="1"/>
  <c r="J22" i="19"/>
  <c r="J21" i="19" s="1"/>
  <c r="G22" i="19"/>
  <c r="G21" i="19" s="1"/>
  <c r="BJ23" i="15"/>
  <c r="BJ22" i="15" s="1"/>
  <c r="BC23" i="15"/>
  <c r="BC22" i="15" s="1"/>
  <c r="AV23" i="15"/>
  <c r="AV22" i="15" s="1"/>
  <c r="U24" i="12" l="1"/>
  <c r="T24" i="14"/>
  <c r="H22" i="14"/>
  <c r="T22" i="14"/>
  <c r="V21" i="12"/>
  <c r="AJ25" i="19"/>
  <c r="AG25" i="19"/>
  <c r="AH25" i="19"/>
  <c r="AH21" i="19" s="1"/>
  <c r="E22" i="19"/>
  <c r="E21" i="19" s="1"/>
  <c r="AE25" i="19"/>
  <c r="BW24" i="15"/>
  <c r="BX24" i="15" s="1"/>
  <c r="N23" i="12"/>
  <c r="O23" i="12" s="1"/>
  <c r="F25" i="15"/>
  <c r="BX25" i="15" s="1"/>
  <c r="D24" i="12"/>
  <c r="N24" i="12"/>
  <c r="I22" i="14"/>
  <c r="O24" i="12" l="1"/>
  <c r="U22" i="14"/>
  <c r="CA22" i="15"/>
  <c r="V20" i="14"/>
  <c r="X21" i="12"/>
  <c r="I23" i="15"/>
  <c r="I22" i="15" s="1"/>
  <c r="K23" i="15"/>
  <c r="K22" i="15" s="1"/>
  <c r="A32" i="15"/>
  <c r="A31" i="19" s="1"/>
  <c r="A27" i="15"/>
  <c r="A26" i="19" s="1"/>
  <c r="M21" i="14"/>
  <c r="M20" i="14" s="1"/>
  <c r="O21" i="14"/>
  <c r="O20" i="14" s="1"/>
  <c r="Q21" i="14"/>
  <c r="Q20" i="14" s="1"/>
  <c r="A25" i="14"/>
  <c r="A26" i="12"/>
  <c r="AH23" i="15"/>
  <c r="AH22" i="15" s="1"/>
  <c r="AA23" i="15"/>
  <c r="AA22" i="15" s="1"/>
  <c r="M23" i="15"/>
  <c r="M22" i="15" s="1"/>
  <c r="B32" i="15"/>
  <c r="B31" i="19" s="1"/>
  <c r="B27" i="15"/>
  <c r="B26" i="19" s="1"/>
  <c r="A23" i="15"/>
  <c r="A22" i="19" s="1"/>
  <c r="B23" i="15"/>
  <c r="B22" i="19" s="1"/>
  <c r="A24" i="15"/>
  <c r="A23" i="19" s="1"/>
  <c r="B24" i="15"/>
  <c r="B23" i="19" s="1"/>
  <c r="A25" i="15"/>
  <c r="A24" i="19" s="1"/>
  <c r="B25" i="15"/>
  <c r="B24" i="19" s="1"/>
  <c r="A26" i="15"/>
  <c r="A25" i="19" s="1"/>
  <c r="B26" i="15"/>
  <c r="B25" i="19" s="1"/>
  <c r="B22" i="15"/>
  <c r="B21" i="19" s="1"/>
  <c r="B20" i="14"/>
  <c r="B21" i="14"/>
  <c r="B22" i="14"/>
  <c r="B23" i="14"/>
  <c r="B24" i="14"/>
  <c r="A21" i="14"/>
  <c r="A22" i="14"/>
  <c r="A23" i="14"/>
  <c r="A24" i="14"/>
  <c r="B21" i="12"/>
  <c r="B22" i="12"/>
  <c r="B23" i="12"/>
  <c r="B24" i="12"/>
  <c r="B25" i="12"/>
  <c r="A22" i="12"/>
  <c r="A23" i="12"/>
  <c r="A24" i="12"/>
  <c r="A25" i="12"/>
  <c r="K21" i="14" l="1"/>
  <c r="K20" i="14" s="1"/>
  <c r="H21" i="1"/>
  <c r="I21" i="14"/>
  <c r="I20" i="14" s="1"/>
  <c r="D22" i="19"/>
  <c r="D21" i="19" s="1"/>
  <c r="G21" i="1"/>
  <c r="J21" i="14"/>
  <c r="J20" i="14" s="1"/>
  <c r="N21" i="14"/>
  <c r="N20" i="14" s="1"/>
  <c r="T23" i="15"/>
  <c r="T22" i="15" s="1"/>
  <c r="L21" i="14"/>
  <c r="L20" i="14" s="1"/>
  <c r="P21" i="14"/>
  <c r="P20" i="14" s="1"/>
  <c r="B26" i="12"/>
  <c r="B25" i="14"/>
  <c r="G20" i="1" l="1"/>
  <c r="D21" i="1"/>
  <c r="D20" i="1" s="1"/>
  <c r="AO23" i="15"/>
  <c r="AO22" i="15" s="1"/>
  <c r="BQ23" i="15"/>
  <c r="BQ22" i="15" s="1"/>
  <c r="AL22" i="19"/>
  <c r="AL21" i="19" s="1"/>
  <c r="AG22" i="19"/>
  <c r="AG21" i="19" s="1"/>
  <c r="D21" i="14"/>
  <c r="D20" i="14" s="1"/>
  <c r="D23" i="15"/>
  <c r="D22" i="15" s="1"/>
  <c r="G22" i="12"/>
  <c r="H20" i="1"/>
  <c r="R21" i="1"/>
  <c r="S21" i="1" s="1"/>
  <c r="BY22" i="15"/>
  <c r="BY23" i="15"/>
  <c r="R23" i="1"/>
  <c r="S23" i="1" s="1"/>
  <c r="R22" i="1"/>
  <c r="S22" i="1" s="1"/>
  <c r="R24" i="1"/>
  <c r="T22" i="12"/>
  <c r="U22" i="12" s="1"/>
  <c r="I22" i="12"/>
  <c r="I21" i="12" s="1"/>
  <c r="AD22" i="19"/>
  <c r="AD21" i="19" s="1"/>
  <c r="F23" i="15"/>
  <c r="F22" i="15" s="1"/>
  <c r="T21" i="12" l="1"/>
  <c r="AJ22" i="19"/>
  <c r="AJ21" i="19" s="1"/>
  <c r="AE22" i="19"/>
  <c r="AE21" i="19" s="1"/>
  <c r="H21" i="14"/>
  <c r="H20" i="14" s="1"/>
  <c r="D22" i="12"/>
  <c r="G21" i="12"/>
  <c r="R20" i="1"/>
  <c r="S20" i="1" s="1"/>
  <c r="BW23" i="15"/>
  <c r="BX23" i="15" s="1"/>
  <c r="N22" i="12"/>
  <c r="O22" i="12" s="1"/>
  <c r="T21" i="14"/>
  <c r="U21" i="14" l="1"/>
  <c r="U21" i="12"/>
  <c r="BW22" i="15"/>
  <c r="BX22" i="15" s="1"/>
  <c r="N21" i="12"/>
  <c r="T20" i="14"/>
  <c r="U20" i="14" s="1"/>
  <c r="D21" i="12"/>
  <c r="O21" i="12" l="1"/>
</calcChain>
</file>

<file path=xl/sharedStrings.xml><?xml version="1.0" encoding="utf-8"?>
<sst xmlns="http://schemas.openxmlformats.org/spreadsheetml/2006/main" count="2427" uniqueCount="973">
  <si>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</si>
  <si>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</si>
  <si>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</si>
  <si>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</si>
  <si>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</si>
  <si>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</si>
  <si>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</si>
  <si>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</si>
  <si>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</si>
  <si>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</si>
  <si>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</si>
  <si>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</si>
  <si>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</si>
  <si>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</si>
  <si>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Номер группы инвестиционных проектов</t>
  </si>
  <si>
    <t>Оценка полной стоимости инвестиционного проекта в прогнозных ценах соответствующих лет,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</si>
  <si>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</si>
  <si>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к приказу Минэнерго России</t>
  </si>
  <si>
    <t xml:space="preserve">         фирменное наименование субъекта электроэнергетики</t>
  </si>
  <si>
    <t xml:space="preserve">         АО "Кисловодская сетевая компания"      </t>
  </si>
  <si>
    <t xml:space="preserve">об исполнении инвестиционной программы </t>
  </si>
  <si>
    <t>период реализации инвестиционной программы</t>
  </si>
  <si>
    <t>Приложение  № 10</t>
  </si>
  <si>
    <t>Приложение  № 11</t>
  </si>
  <si>
    <t>АО "Кисловодская сетевая компания"</t>
  </si>
  <si>
    <t xml:space="preserve">                        период реализации инвестиционной программы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</si>
  <si>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</si>
  <si>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</si>
  <si>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</si>
  <si>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</si>
  <si>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</si>
  <si>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</si>
  <si>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</si>
  <si>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Приложение  № 12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</si>
  <si>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</si>
  <si>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</si>
  <si>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</si>
  <si>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</si>
  <si>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</si>
  <si>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млн. рублей (без НДС)</t>
  </si>
  <si>
    <t>б</t>
  </si>
  <si>
    <t>Приложение  № 13</t>
  </si>
  <si>
    <t>Идентифика-тор инвестицион-ного проекта</t>
  </si>
  <si>
    <t xml:space="preserve">III квартал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</si>
  <si>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</si>
  <si>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</si>
  <si>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</si>
  <si>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</si>
  <si>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</si>
  <si>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</si>
  <si>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</si>
  <si>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</si>
  <si>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 рублей
 (без НДС)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</si>
  <si>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</si>
  <si>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</si>
  <si>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</si>
  <si>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</si>
  <si>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</si>
  <si>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</si>
  <si>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</si>
  <si>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</si>
  <si>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</si>
  <si>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</si>
  <si>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</si>
  <si>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</si>
  <si>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</si>
  <si>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</si>
  <si>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</si>
  <si>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</si>
  <si>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</si>
  <si>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</si>
  <si>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</si>
  <si>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</si>
  <si>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</si>
  <si>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</si>
  <si>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</si>
  <si>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</si>
  <si>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</si>
  <si>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</si>
  <si>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</si>
  <si>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</si>
  <si>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</si>
  <si>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</si>
  <si>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</si>
  <si>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</si>
  <si>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</si>
  <si>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</si>
  <si>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</si>
  <si>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</si>
  <si>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</si>
  <si>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</si>
  <si>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</si>
  <si>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</si>
  <si>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</si>
  <si>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</si>
  <si>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</si>
  <si>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</si>
  <si>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</si>
  <si>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</si>
  <si>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</si>
  <si>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</si>
  <si>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</si>
  <si>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</si>
  <si>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</si>
  <si>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</si>
  <si>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</si>
  <si>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</si>
  <si>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</si>
  <si>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</si>
  <si>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</si>
  <si>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</si>
  <si>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</si>
  <si>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</si>
  <si>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</si>
  <si>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</si>
  <si>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</si>
  <si>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</si>
  <si>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</si>
  <si>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</si>
  <si>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</si>
  <si>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</si>
  <si>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</si>
  <si>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</si>
  <si>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 </t>
  </si>
  <si>
    <t>10.5.</t>
  </si>
  <si>
    <t>10.4.</t>
  </si>
  <si>
    <t>10.3.</t>
  </si>
  <si>
    <t>10.2.</t>
  </si>
  <si>
    <t>10.1.</t>
  </si>
  <si>
    <t>9.5.</t>
  </si>
  <si>
    <t>9.4.</t>
  </si>
  <si>
    <t>9.3.</t>
  </si>
  <si>
    <t>9.2.</t>
  </si>
  <si>
    <t>9.1.</t>
  </si>
  <si>
    <t>8.5.</t>
  </si>
  <si>
    <t>8.4.</t>
  </si>
  <si>
    <t>8.3.</t>
  </si>
  <si>
    <t>8.2.</t>
  </si>
  <si>
    <t>8.1.</t>
  </si>
  <si>
    <t>7.5.</t>
  </si>
  <si>
    <t>7.4.</t>
  </si>
  <si>
    <t>7.3.</t>
  </si>
  <si>
    <t>7.2.</t>
  </si>
  <si>
    <t>7.1.</t>
  </si>
  <si>
    <t>МВхА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</si>
  <si>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</si>
  <si>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Приложение  № 14</t>
  </si>
  <si>
    <t>Приложение  № 15</t>
  </si>
  <si>
    <t>Номер группы
инвестиционных
проектов</t>
  </si>
  <si>
    <t xml:space="preserve"> Наименование инвестиционного проекта (группы инвестиционных проектов)</t>
  </si>
  <si>
    <t>Отклонения от плановых показателей по итогам отчетного периода</t>
  </si>
  <si>
    <t>Причины неисполнения плана</t>
  </si>
  <si>
    <t>III  квартал</t>
  </si>
  <si>
    <t>км ВЛ
 1-цеп</t>
  </si>
  <si>
    <t>км ВЛ
 2-цеп</t>
  </si>
  <si>
    <t>км КЛ</t>
  </si>
  <si>
    <t>5.1</t>
  </si>
  <si>
    <t>5.2</t>
  </si>
  <si>
    <t>5.3</t>
  </si>
  <si>
    <t>5.4</t>
  </si>
  <si>
    <t>5.5</t>
  </si>
  <si>
    <t>5.6</t>
  </si>
  <si>
    <t>5.7</t>
  </si>
  <si>
    <t>5.1.1</t>
  </si>
  <si>
    <t>7.6.</t>
  </si>
  <si>
    <t>7.7.</t>
  </si>
  <si>
    <t>8</t>
  </si>
  <si>
    <t>Приложение  № 16</t>
  </si>
  <si>
    <t xml:space="preserve">Наименование
объекта выводимого из эксплуатации
</t>
  </si>
  <si>
    <t>Приложение  № 17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</si>
  <si>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</si>
  <si>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</si>
  <si>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</si>
  <si>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</si>
  <si>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</si>
  <si>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</si>
  <si>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</si>
  <si>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</si>
  <si>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</si>
  <si>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</si>
  <si>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</si>
  <si>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</si>
  <si>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</si>
  <si>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</si>
  <si>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</si>
  <si>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</si>
  <si>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</si>
  <si>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</si>
  <si>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</si>
  <si>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</si>
  <si>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</si>
  <si>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</si>
  <si>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</si>
  <si>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</si>
  <si>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</si>
  <si>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Приложение  № 18</t>
  </si>
  <si>
    <t xml:space="preserve">Номер группы
инвестиционных
проектов
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</si>
  <si>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</si>
  <si>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</si>
  <si>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качества оказываемых услуг в сфере электроэнергетики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</si>
  <si>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</si>
  <si>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</si>
  <si>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</si>
  <si>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</si>
  <si>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</si>
  <si>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</si>
  <si>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</si>
  <si>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</si>
  <si>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</si>
  <si>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</si>
  <si>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</si>
  <si>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</si>
  <si>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</si>
  <si>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</si>
  <si>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</si>
  <si>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</si>
  <si>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</si>
  <si>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</si>
  <si>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</si>
  <si>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</si>
  <si>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</si>
  <si>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</si>
  <si>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</si>
  <si>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</si>
  <si>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</si>
  <si>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</si>
  <si>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</si>
  <si>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</si>
  <si>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</si>
  <si>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</si>
  <si>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</si>
  <si>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</si>
  <si>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</si>
  <si>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</si>
  <si>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</si>
  <si>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 № 19</t>
  </si>
  <si>
    <t>фирменное наименование субъекта электроэнергетики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</si>
  <si>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</si>
  <si>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</si>
  <si>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</si>
  <si>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</si>
  <si>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</si>
  <si>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</si>
  <si>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конец отчетного периода</t>
  </si>
  <si>
    <t>Приложение  № 20</t>
  </si>
  <si>
    <t>1. Финансово-экономическая модель деятельности субъекта электроэнергетики</t>
  </si>
  <si>
    <t>N 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</si>
  <si>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</si>
  <si>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</si>
  <si>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</si>
  <si>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</si>
  <si>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в ед. измерений</t>
  </si>
  <si>
    <t>в</t>
  </si>
  <si>
    <t>процентах,</t>
  </si>
  <si>
    <t>БЮДЖЕТ ДОХОДОВ И РАСХОДОВ</t>
  </si>
  <si>
    <t>I</t>
  </si>
  <si>
    <t>Выручка от реализации товаров (работ, услуг) всего, в том числе: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</si>
  <si>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</si>
  <si>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</si>
  <si>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</si>
  <si>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</si>
  <si>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</si>
  <si>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</si>
  <si>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</si>
  <si>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</si>
  <si>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</si>
  <si>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</si>
  <si>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</si>
  <si>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</si>
  <si>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</si>
  <si>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</si>
  <si>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</si>
  <si>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</si>
  <si>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</si>
  <si>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</si>
  <si>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</si>
  <si>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</si>
  <si>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</si>
  <si>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</si>
  <si>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</si>
  <si>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</si>
  <si>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</si>
  <si>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</si>
  <si>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</si>
  <si>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</si>
  <si>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</si>
  <si>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</si>
  <si>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</si>
  <si>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</si>
  <si>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Производство й поставка электрической энергии и мощности всего, в том числе: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</si>
  <si>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</si>
  <si>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</si>
  <si>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</si>
  <si>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</si>
  <si>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</si>
  <si>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</si>
  <si>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</si>
  <si>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</si>
  <si>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</si>
  <si>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</si>
  <si>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</si>
  <si>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</si>
  <si>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</si>
  <si>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II.1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</si>
  <si>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</si>
  <si>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</si>
  <si>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</si>
  <si>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</si>
  <si>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</si>
  <si>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</si>
  <si>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</si>
  <si>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</si>
  <si>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</si>
  <si>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</si>
  <si>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</si>
  <si>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</si>
  <si>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</si>
  <si>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</si>
  <si>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</si>
  <si>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</si>
  <si>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</si>
  <si>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</si>
  <si>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</si>
  <si>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</si>
  <si>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</si>
  <si>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</si>
  <si>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</si>
  <si>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</si>
  <si>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</si>
  <si>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</si>
  <si>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</si>
  <si>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</si>
  <si>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</si>
  <si>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</si>
  <si>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</si>
  <si>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</si>
  <si>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</si>
  <si>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</si>
  <si>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</si>
  <si>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</si>
  <si>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</si>
  <si>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</si>
  <si>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</si>
  <si>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</si>
  <si>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</si>
  <si>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</si>
  <si>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</si>
  <si>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</si>
  <si>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</si>
  <si>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</si>
  <si>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</si>
  <si>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</si>
  <si>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</si>
  <si>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</si>
  <si>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</si>
  <si>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</si>
  <si>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</si>
  <si>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</si>
  <si>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</si>
  <si>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</si>
  <si>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</si>
  <si>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</si>
  <si>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</si>
  <si>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</si>
  <si>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</si>
  <si>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</si>
  <si>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</si>
  <si>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</si>
  <si>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</si>
  <si>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</si>
  <si>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</si>
  <si>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</si>
  <si>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</si>
  <si>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</si>
  <si>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</si>
  <si>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</si>
  <si>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</si>
  <si>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</si>
  <si>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</si>
  <si>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</si>
  <si>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</si>
  <si>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</si>
  <si>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</si>
  <si>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</si>
  <si>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</si>
  <si>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</si>
  <si>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</si>
  <si>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4.2.3.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</si>
  <si>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</si>
  <si>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</si>
  <si>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</si>
  <si>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</si>
  <si>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</si>
  <si>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Производство и поставка электрической энергии на оптовом рынке электрической энергии и мощности</t>
  </si>
  <si>
    <t>5.1.2</t>
  </si>
  <si>
    <t>5.1.3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</si>
  <si>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</si>
  <si>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</si>
  <si>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</si>
  <si>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</si>
  <si>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</si>
  <si>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</si>
  <si>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</si>
  <si>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</si>
  <si>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</si>
  <si>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</si>
  <si>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</si>
  <si>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</si>
  <si>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</si>
  <si>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</si>
  <si>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</si>
  <si>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</si>
  <si>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</si>
  <si>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</si>
  <si>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</si>
  <si>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</si>
  <si>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</si>
  <si>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</si>
  <si>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</si>
  <si>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</si>
  <si>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</si>
  <si>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</si>
  <si>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</si>
  <si>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</si>
  <si>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</si>
  <si>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</si>
  <si>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</si>
  <si>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</si>
  <si>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</si>
  <si>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</si>
  <si>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</si>
  <si>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</si>
  <si>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</si>
  <si>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</si>
  <si>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</si>
  <si>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</si>
  <si>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</si>
  <si>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</si>
  <si>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</si>
  <si>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</si>
  <si>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</si>
  <si>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</si>
  <si>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</si>
  <si>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</si>
  <si>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</si>
  <si>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</si>
  <si>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</si>
  <si>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</si>
  <si>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</si>
  <si>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</si>
  <si>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</si>
  <si>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</si>
  <si>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</si>
  <si>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</si>
  <si>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</si>
  <si>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</si>
  <si>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</si>
  <si>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</si>
  <si>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</si>
  <si>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</si>
  <si>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</si>
  <si>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</si>
  <si>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</si>
  <si>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</si>
  <si>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</si>
  <si>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</si>
  <si>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</si>
  <si>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</si>
  <si>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</si>
  <si>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</si>
  <si>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</si>
  <si>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</si>
  <si>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</si>
  <si>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</si>
  <si>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</si>
  <si>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</si>
  <si>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</si>
  <si>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</si>
  <si>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</si>
  <si>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</si>
  <si>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</si>
  <si>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</si>
  <si>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</si>
  <si>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</si>
  <si>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</si>
  <si>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</si>
  <si>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</si>
  <si>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</si>
  <si>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</si>
  <si>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</si>
  <si>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</si>
  <si>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</si>
  <si>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</si>
  <si>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</si>
  <si>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</si>
  <si>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</si>
  <si>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</si>
  <si>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</si>
  <si>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</si>
  <si>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</si>
  <si>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</si>
  <si>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</si>
  <si>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</si>
  <si>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</si>
  <si>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</si>
  <si>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</si>
  <si>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</si>
  <si>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</si>
  <si>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</si>
  <si>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</si>
  <si>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</si>
  <si>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</si>
  <si>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</si>
  <si>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</si>
  <si>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</si>
  <si>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</si>
  <si>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</si>
  <si>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</si>
  <si>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</si>
  <si>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</si>
  <si>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</si>
  <si>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</si>
  <si>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</si>
  <si>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</si>
  <si>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</si>
  <si>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</si>
  <si>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</si>
  <si>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</si>
  <si>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</si>
  <si>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</si>
  <si>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</si>
  <si>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</si>
  <si>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</si>
  <si>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</si>
  <si>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</si>
  <si>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</si>
  <si>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</si>
  <si>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</si>
  <si>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</si>
  <si>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</si>
  <si>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</si>
  <si>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</si>
  <si>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</si>
  <si>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</si>
  <si>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</si>
  <si>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</si>
  <si>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</si>
  <si>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</si>
  <si>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</si>
  <si>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</si>
  <si>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</si>
  <si>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</si>
  <si>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</si>
  <si>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</si>
  <si>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</si>
  <si>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</si>
  <si>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</si>
  <si>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</si>
  <si>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</si>
  <si>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</si>
  <si>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</si>
  <si>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</si>
  <si>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</si>
  <si>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</si>
  <si>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</si>
  <si>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</si>
  <si>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</si>
  <si>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</si>
  <si>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</si>
  <si>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</si>
  <si>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</si>
  <si>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</si>
  <si>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</si>
  <si>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</si>
  <si>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</si>
  <si>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</si>
  <si>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</si>
  <si>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</si>
  <si>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</si>
  <si>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</si>
  <si>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</si>
  <si>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</si>
  <si>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</si>
  <si>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</si>
  <si>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</si>
  <si>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</si>
  <si>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</si>
  <si>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</si>
  <si>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</si>
  <si>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ХХII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</si>
  <si>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</si>
  <si>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</si>
  <si>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</si>
  <si>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</si>
  <si>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</si>
  <si>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</si>
  <si>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23.1.1a</t>
  </si>
  <si>
    <t>из нее просроченная</t>
  </si>
  <si>
    <t>23.1.1.1</t>
  </si>
  <si>
    <t>23.1.1.1.a</t>
  </si>
  <si>
    <t>23.1.1.2</t>
  </si>
  <si>
    <t>23.1.1.2.a</t>
  </si>
  <si>
    <t>23.1.1.3</t>
  </si>
  <si>
    <t>23.1.1.3.a</t>
  </si>
  <si>
    <t>23.1.2</t>
  </si>
  <si>
    <t>производство и поставка тепловой энергии (мощности)</t>
  </si>
  <si>
    <t>23.1.2.a</t>
  </si>
  <si>
    <t>23.1.3</t>
  </si>
  <si>
    <t>оказание услуг по передаче электрической энергии</t>
  </si>
  <si>
    <t>23.1.3.3</t>
  </si>
  <si>
    <t>23.1.4</t>
  </si>
  <si>
    <t>оказание услуг по передаче тепловой энергии, теплоносителя</t>
  </si>
  <si>
    <t>23.1.4.a</t>
  </si>
  <si>
    <t>23.1.5</t>
  </si>
  <si>
    <t>оказание услуг по технологическому присоединению</t>
  </si>
  <si>
    <t>23.1.5.a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</si>
  <si>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</si>
  <si>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</si>
  <si>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</si>
  <si>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</si>
  <si>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23.1.7.a</t>
  </si>
  <si>
    <t>23.1.8</t>
  </si>
  <si>
    <t>оказание услуг по оперативно-диспетчерскому управлению в электроэнергетике всего, в том числе:</t>
  </si>
  <si>
    <t>23.1.8.a</t>
  </si>
  <si>
    <t>23.1.8.1</t>
  </si>
  <si>
    <t>23.1.8.1.a</t>
  </si>
  <si>
    <t>23.1.8.2</t>
  </si>
  <si>
    <t>23.1.8.2.a</t>
  </si>
  <si>
    <t>23.1.9</t>
  </si>
  <si>
    <t>прочая деятельность</t>
  </si>
  <si>
    <t>23.1.9.a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</si>
  <si>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</si>
  <si>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</si>
  <si>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</si>
  <si>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</si>
  <si>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23.2.1a</t>
  </si>
  <si>
    <t>23.2.2</t>
  </si>
  <si>
    <t>поставщикам покупной энергии всего, в том числе:</t>
  </si>
  <si>
    <t>23.2.2.1</t>
  </si>
  <si>
    <t>23.2.2.1.a</t>
  </si>
  <si>
    <t>23.2.2.2</t>
  </si>
  <si>
    <t>на розничных рынках</t>
  </si>
  <si>
    <t>23.2.2.2.a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</si>
  <si>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</si>
  <si>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</si>
  <si>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23.2.3.a</t>
  </si>
  <si>
    <t>23.2.4</t>
  </si>
  <si>
    <t>по оплате услуг территориальных сетевых организаций</t>
  </si>
  <si>
    <t>23.2.4.a</t>
  </si>
  <si>
    <t>23.2.5</t>
  </si>
  <si>
    <t>перед персоналом по оплате труда</t>
  </si>
  <si>
    <t>23.2.5.a</t>
  </si>
  <si>
    <t>23.2.6</t>
  </si>
  <si>
    <t>перед бюджетами и внебюджетными фондами</t>
  </si>
  <si>
    <t>23.2.6.a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</si>
  <si>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</si>
  <si>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</si>
  <si>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</si>
  <si>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</si>
  <si>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</si>
  <si>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23.2.8.a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</si>
  <si>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</si>
  <si>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</si>
  <si>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</si>
  <si>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</si>
  <si>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</si>
  <si>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</si>
  <si>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</si>
  <si>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</si>
  <si>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</si>
  <si>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</si>
  <si>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</si>
  <si>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</si>
  <si>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</si>
  <si>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</si>
  <si>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</si>
  <si>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</si>
  <si>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</si>
  <si>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</si>
  <si>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</si>
  <si>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</si>
  <si>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</si>
  <si>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</si>
  <si>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</si>
  <si>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</si>
  <si>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</si>
  <si>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</si>
  <si>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</si>
  <si>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</si>
  <si>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</si>
  <si>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</si>
  <si>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</si>
  <si>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</si>
  <si>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</si>
  <si>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</si>
  <si>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</si>
  <si>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</si>
  <si>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</si>
  <si>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</si>
  <si>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</si>
  <si>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</si>
  <si>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</si>
  <si>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</si>
  <si>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</si>
  <si>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</si>
  <si>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</si>
  <si>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</si>
  <si>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</si>
  <si>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</si>
  <si>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</si>
  <si>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</si>
  <si>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</si>
  <si>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</si>
  <si>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</si>
  <si>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</si>
  <si>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</si>
  <si>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</si>
  <si>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</si>
  <si>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</si>
  <si>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</si>
  <si>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</si>
  <si>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</si>
  <si>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</si>
  <si>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</si>
  <si>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</si>
  <si>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</si>
  <si>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</si>
  <si>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</si>
  <si>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</si>
  <si>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</si>
  <si>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</si>
  <si>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</si>
  <si>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</si>
  <si>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</si>
  <si>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</si>
  <si>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</si>
  <si>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</si>
  <si>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</si>
  <si>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</si>
  <si>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</si>
  <si>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</si>
  <si>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</si>
  <si>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</si>
  <si>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</si>
  <si>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</si>
  <si>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</si>
  <si>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</si>
  <si>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</si>
  <si>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</si>
  <si>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</si>
  <si>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</si>
  <si>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</si>
  <si>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</si>
  <si>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</si>
  <si>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</si>
  <si>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</si>
  <si>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</si>
  <si>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</si>
  <si>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</si>
  <si>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</si>
  <si>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</si>
  <si>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</si>
  <si>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</si>
  <si>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</si>
  <si>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</si>
  <si>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</si>
  <si>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</si>
  <si>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</si>
  <si>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</si>
  <si>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</si>
  <si>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</si>
  <si>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</si>
  <si>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</si>
  <si>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</si>
  <si>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</si>
  <si>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</si>
  <si>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</si>
  <si>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</si>
  <si>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</si>
  <si>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</si>
  <si>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</si>
  <si>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</si>
  <si>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</si>
  <si>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</si>
  <si>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</si>
  <si>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</si>
  <si>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</si>
  <si>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</si>
  <si>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</si>
  <si>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</si>
  <si>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</si>
  <si>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</si>
  <si>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</si>
  <si>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</si>
  <si>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</si>
  <si>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</si>
  <si>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</si>
  <si>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</si>
  <si>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</si>
  <si>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</si>
  <si>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</si>
  <si>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</si>
  <si>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</si>
  <si>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</si>
  <si>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</si>
  <si>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</si>
  <si>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</si>
  <si>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</si>
  <si>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</si>
  <si>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</si>
  <si>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</si>
  <si>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</si>
  <si>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</si>
  <si>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</si>
  <si>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</si>
  <si>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</si>
  <si>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</si>
  <si>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</si>
  <si>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</si>
  <si>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</si>
  <si>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</si>
  <si>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</si>
  <si>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</si>
  <si>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</si>
  <si>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</si>
  <si>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</si>
  <si>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</si>
  <si>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</si>
  <si>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</si>
  <si>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</si>
  <si>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</si>
  <si>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</si>
  <si>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</si>
  <si>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</si>
  <si>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</si>
  <si>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</si>
  <si>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</si>
  <si>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</si>
  <si>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</si>
  <si>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</si>
  <si>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</si>
  <si>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</si>
  <si>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</si>
  <si>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</si>
  <si>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</si>
  <si>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</si>
  <si>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</si>
  <si>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</si>
  <si>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</si>
  <si>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</si>
  <si>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</si>
  <si>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</si>
  <si>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</si>
  <si>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</si>
  <si>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</si>
  <si>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</si>
  <si>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</si>
  <si>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</si>
  <si>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</si>
  <si>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</si>
  <si>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</si>
  <si>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</si>
  <si>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</si>
  <si>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</si>
  <si>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</si>
  <si>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</si>
  <si>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</si>
  <si>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</si>
  <si>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</si>
  <si>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</si>
  <si>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</si>
  <si>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</si>
  <si>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</si>
  <si>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</si>
  <si>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</si>
  <si>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</si>
  <si>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</si>
  <si>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Технический директор АО "Кисловодская сетевая компания"                                                                                        Д.А. Кузнецов</t>
  </si>
  <si>
    <t xml:space="preserve">
             Форма 10.  Отчет  об исполнении плана финансирования капитальных вложений по инвестиционным проектам инвестиционной программы (квартальный)
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</si>
  <si>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</si>
  <si>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Форма 12. Отчет об исполнении плана освоения капитальных вложений по инвестиционным проектам инвестиционной программы (квартальный)
</t>
  </si>
  <si>
    <t xml:space="preserve">Форма 13. Отчет об исполнении плана ввода основных средств по инвестиционным проектам инвестиционной программы (квартальный)
</t>
  </si>
  <si>
    <t xml:space="preserve"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
</t>
  </si>
  <si>
    <t xml:space="preserve">Форма 15. Отчет об исполнении плана ввода объектов инвестиционной деятельности (мощностей) в эксплуатацию (квартальный)
</t>
  </si>
  <si>
    <t xml:space="preserve">Форма 16. Отчет  об исполнении плана вывода объектов инвестиционной деятельности (мощностей) из эксплуатации (квартальный)
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</si>
  <si>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
</t>
  </si>
  <si>
    <t xml:space="preserve">Форма 19. Отчет о достигнутых результатах в части, касающейся расширения пропускной способности, снижения потерь в сетях
            и увеличения резерва для присоединения потребителей отдельно по каждому центру питания напряжением 35 кВ и выше (квартальный)
</t>
  </si>
  <si>
    <t>от «25»  апреля  2018 г. № 320</t>
  </si>
  <si>
    <t>от «25» апреля 2018 г. № 320</t>
  </si>
  <si>
    <t>от «25» апреля  2018 г. № 320</t>
  </si>
  <si>
    <t>Прибыль до налогообложения без учета процентов к уплате и амортизации (строка V + строка 4.2.2 + строка II.IV)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</si>
  <si>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</si>
  <si>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Необходимая валовая выручка сетевой организации в части содержания (строка 1.3-строка 2.2.1 - строка 2.2.2 - строка 2.1.2.1.1)</t>
  </si>
  <si>
    <t>Номер инвестиционного проекта / группы инвестиционных проектов</t>
  </si>
  <si>
    <t>ВСЕГО</t>
  </si>
  <si>
    <t>ДОСТРОЙКА, ДООБОРУДОВАНИЕ, МОДЕРНИЗАЦИЯ</t>
  </si>
  <si>
    <t>ТЕХНИЧЕСКОЕ ПЕРЕВООРУЖЕНИЕ</t>
  </si>
  <si>
    <t>НОВОЕ СТРОИТЕЛЬСТВО</t>
  </si>
  <si>
    <t>РЕКОНСТРУКЦИЯ</t>
  </si>
  <si>
    <t>Номер инвестиционого проекта / группы инвестиционных проектов</t>
  </si>
  <si>
    <t>Наименование инвестиционного проекта / группы инвестиционных проектов</t>
  </si>
  <si>
    <t xml:space="preserve">Первоначальная
стоимость принимаемых к учету основных
средств и нематериальных активов, млн. рублей (без НДС)
</t>
  </si>
  <si>
    <r>
      <t>Прибыль (убыток) от продаж (</t>
    </r>
    <r>
      <rPr>
        <sz val="12"/>
        <rFont val="Times New Roman"/>
        <family val="1"/>
        <charset val="204"/>
      </rPr>
      <t>строка I</t>
    </r>
    <r>
      <rPr>
        <b/>
        <sz val="12"/>
        <rFont val="Times New Roman"/>
        <family val="1"/>
        <charset val="204"/>
      </rPr>
      <t xml:space="preserve"> - </t>
    </r>
    <r>
      <rPr>
        <sz val="12"/>
        <rFont val="Times New Roman"/>
        <family val="1"/>
        <charset val="204"/>
      </rPr>
      <t>строка II</t>
    </r>
    <r>
      <rPr>
        <b/>
        <sz val="12"/>
        <rFont val="Times New Roman"/>
        <family val="1"/>
        <charset val="204"/>
      </rPr>
      <t>) всего, в том числе:</t>
    </r>
  </si>
  <si>
    <r>
      <t>Прочие доходы и расходы (сальдо) (</t>
    </r>
    <r>
      <rPr>
        <sz val="12"/>
        <rFont val="Times New Roman"/>
        <family val="1"/>
        <charset val="204"/>
      </rPr>
      <t>строка 4.1</t>
    </r>
    <r>
      <rPr>
        <b/>
        <sz val="12"/>
        <rFont val="Times New Roman"/>
        <family val="1"/>
        <charset val="204"/>
      </rPr>
      <t xml:space="preserve"> - </t>
    </r>
    <r>
      <rPr>
        <sz val="12"/>
        <rFont val="Times New Roman"/>
        <family val="1"/>
        <charset val="204"/>
      </rPr>
      <t>строка 4.2</t>
    </r>
    <r>
      <rPr>
        <b/>
        <sz val="12"/>
        <rFont val="Times New Roman"/>
        <family val="1"/>
        <charset val="204"/>
      </rPr>
      <t>)</t>
    </r>
  </si>
  <si>
    <r>
      <t>Прибыль (убыток) до налогообложения (</t>
    </r>
    <r>
      <rPr>
        <sz val="12"/>
        <rFont val="Times New Roman"/>
        <family val="1"/>
        <charset val="204"/>
      </rPr>
      <t>строка III</t>
    </r>
    <r>
      <rPr>
        <b/>
        <sz val="12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строка IV</t>
    </r>
    <r>
      <rPr>
        <b/>
        <sz val="12"/>
        <rFont val="Times New Roman"/>
        <family val="1"/>
        <charset val="204"/>
      </rPr>
      <t>) всего, в том числе:</t>
    </r>
  </si>
  <si>
    <r>
      <t>Сальдо денежных средств по операционной деятельности (</t>
    </r>
    <r>
      <rPr>
        <sz val="12"/>
        <rFont val="Times New Roman"/>
        <family val="1"/>
        <charset val="204"/>
      </rPr>
      <t>строка Х</t>
    </r>
    <r>
      <rPr>
        <b/>
        <sz val="12"/>
        <rFont val="Times New Roman"/>
        <family val="1"/>
        <charset val="204"/>
      </rPr>
      <t xml:space="preserve"> - </t>
    </r>
    <r>
      <rPr>
        <sz val="12"/>
        <rFont val="Times New Roman"/>
        <family val="1"/>
        <charset val="204"/>
      </rPr>
      <t>строка XI</t>
    </r>
    <r>
      <rPr>
        <b/>
        <sz val="12"/>
        <rFont val="Times New Roman"/>
        <family val="1"/>
        <charset val="204"/>
      </rPr>
      <t>) всего, в том числе:</t>
    </r>
  </si>
  <si>
    <r>
      <t>Сальдо денежных средств по инвестиционным операциям всего (</t>
    </r>
    <r>
      <rPr>
        <sz val="12"/>
        <rFont val="Times New Roman"/>
        <family val="1"/>
        <charset val="204"/>
      </rPr>
      <t>строка XII</t>
    </r>
    <r>
      <rPr>
        <b/>
        <sz val="12"/>
        <rFont val="Times New Roman"/>
        <family val="1"/>
        <charset val="204"/>
      </rPr>
      <t xml:space="preserve"> - </t>
    </r>
    <r>
      <rPr>
        <sz val="12"/>
        <rFont val="Times New Roman"/>
        <family val="1"/>
        <charset val="204"/>
      </rPr>
      <t>строка XIII</t>
    </r>
    <r>
      <rPr>
        <b/>
        <sz val="12"/>
        <rFont val="Times New Roman"/>
        <family val="1"/>
        <charset val="204"/>
      </rPr>
      <t>), всего в том числе</t>
    </r>
  </si>
  <si>
    <r>
      <t>Сальдо денежных средств по финансовым операциям всего (</t>
    </r>
    <r>
      <rPr>
        <sz val="12"/>
        <rFont val="Times New Roman"/>
        <family val="1"/>
        <charset val="204"/>
      </rPr>
      <t>строка XIV</t>
    </r>
    <r>
      <rPr>
        <b/>
        <sz val="12"/>
        <rFont val="Times New Roman"/>
        <family val="1"/>
        <charset val="204"/>
      </rPr>
      <t xml:space="preserve"> - </t>
    </r>
    <r>
      <rPr>
        <sz val="12"/>
        <rFont val="Times New Roman"/>
        <family val="1"/>
        <charset val="204"/>
      </rPr>
      <t>строка XV</t>
    </r>
    <r>
      <rPr>
        <b/>
        <sz val="12"/>
        <rFont val="Times New Roman"/>
        <family val="1"/>
        <charset val="204"/>
      </rPr>
      <t>), в том числе</t>
    </r>
  </si>
  <si>
    <r>
      <t>Итого сальдо денежных средств (</t>
    </r>
    <r>
      <rPr>
        <sz val="12"/>
        <rFont val="Times New Roman"/>
        <family val="1"/>
        <charset val="204"/>
      </rPr>
      <t>строка XVI</t>
    </r>
    <r>
      <rPr>
        <b/>
        <sz val="12"/>
        <rFont val="Times New Roman"/>
        <family val="1"/>
        <charset val="204"/>
      </rPr>
      <t>+</t>
    </r>
    <r>
      <rPr>
        <sz val="12"/>
        <rFont val="Times New Roman"/>
        <family val="1"/>
        <charset val="204"/>
      </rPr>
      <t>строка XVII</t>
    </r>
    <r>
      <rPr>
        <b/>
        <sz val="12"/>
        <rFont val="Times New Roman"/>
        <family val="1"/>
        <charset val="204"/>
      </rPr>
      <t>+</t>
    </r>
    <r>
      <rPr>
        <sz val="12"/>
        <rFont val="Times New Roman"/>
        <family val="1"/>
        <charset val="204"/>
      </rPr>
      <t>строка XVIII</t>
    </r>
    <r>
      <rPr>
        <b/>
        <sz val="12"/>
        <rFont val="Times New Roman"/>
        <family val="1"/>
        <charset val="204"/>
      </rPr>
      <t>+</t>
    </r>
    <r>
      <rPr>
        <sz val="12"/>
        <rFont val="Times New Roman"/>
        <family val="1"/>
        <charset val="204"/>
      </rPr>
      <t>строка XIX</t>
    </r>
    <r>
      <rPr>
        <b/>
        <sz val="12"/>
        <rFont val="Times New Roman"/>
        <family val="1"/>
        <charset val="204"/>
      </rPr>
      <t>)</t>
    </r>
  </si>
  <si>
    <r>
      <t>Источники финансирования инвестиционной программы всего (</t>
    </r>
    <r>
      <rPr>
        <sz val="12"/>
        <rFont val="Times New Roman"/>
        <family val="1"/>
        <charset val="204"/>
      </rPr>
      <t xml:space="preserve">строка I </t>
    </r>
    <r>
      <rPr>
        <b/>
        <sz val="12"/>
        <rFont val="Times New Roman"/>
        <family val="1"/>
        <charset val="204"/>
      </rPr>
      <t>+</t>
    </r>
    <r>
      <rPr>
        <sz val="12"/>
        <rFont val="Times New Roman"/>
        <family val="1"/>
        <charset val="204"/>
      </rPr>
      <t>строка II</t>
    </r>
    <r>
      <rPr>
        <b/>
        <sz val="12"/>
        <rFont val="Times New Roman"/>
        <family val="1"/>
        <charset val="204"/>
      </rPr>
      <t>) всего, в том числе::</t>
    </r>
  </si>
  <si>
    <t>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</si>
  <si>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ВСЕГО ЛИКВИДАЦИЯ</t>
  </si>
  <si>
    <t>в процентах, %</t>
  </si>
  <si>
    <t>Отклонение от плана ввода основных средств по итогам отчетного периода</t>
  </si>
  <si>
    <t>Замещение (обновление) электрической сети/повышение экономической эффективности
(мероприятия,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</si>
  <si>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</si>
  <si>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 xml:space="preserve">Показатель замены силовых трансформаторов, МВА </t>
  </si>
  <si>
    <t>Показатель замены/монтажа линий электропередач/линий радиосвязи, км</t>
  </si>
  <si>
    <t xml:space="preserve">Показатель замены БСК, Мвар </t>
  </si>
  <si>
    <t>Показатель замены/ монтажа оборудования, шт</t>
  </si>
  <si>
    <t>Показатель установки интеллектуальных систем учета электрической энергии , шт</t>
  </si>
  <si>
    <t>Показатель монтажа линий радиосвязи, км</t>
  </si>
  <si>
    <t>Показатель замены (обновления) основных фондов, шт</t>
  </si>
  <si>
    <t>Показатель замены АСТУЭ, шт.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</si>
  <si>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</si>
  <si>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Форма 17. Отчет об исполнении основных этапов работ по инвестиционным проектам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</si>
  <si>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</si>
  <si>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Показатель замены силовых трансформаторов, обусловленной технологическим присоединением, МВА</t>
  </si>
  <si>
    <t>Показатель строительства /монтажа линий электропередач/линий радиосвязи, обусловленного технологическим присоединением, км</t>
  </si>
  <si>
    <t>Показатель замены/ монтажа оборудования, обусловленного технологическим присоединением, шт</t>
  </si>
  <si>
    <t>Год раскрытия информации: 2024 год</t>
  </si>
  <si>
    <t>на период 2024 год</t>
  </si>
  <si>
    <t xml:space="preserve"> Год раскрытия информации: 2024 год</t>
  </si>
  <si>
    <t xml:space="preserve">Установка интеллектуальной системы учета электроэнергии </t>
  </si>
  <si>
    <t>Монтаж опто-волоконной линии</t>
  </si>
  <si>
    <t>Реконструкция РП-5 с установкой оборудования телемеханики</t>
  </si>
  <si>
    <t>Реконструкция ВЛ 0,4 пос. Аликоновка</t>
  </si>
  <si>
    <t>Реконструкция ВЛ 10 кВ пос. Нарзанный</t>
  </si>
  <si>
    <t>K_KSK2020_004</t>
  </si>
  <si>
    <t>K_KSK2020_006</t>
  </si>
  <si>
    <t>O_KSK2024_001</t>
  </si>
  <si>
    <t>L_KSK2021_005</t>
  </si>
  <si>
    <t>K_KSK2020_024</t>
  </si>
  <si>
    <t>L_KSK2021_014</t>
  </si>
  <si>
    <t>N_KSK2023_001</t>
  </si>
  <si>
    <t>O_KSK2024_002</t>
  </si>
  <si>
    <t>Фактический объем финансирования капитальных вложений на 01.01.2024г., млн. рублей (с НДС)</t>
  </si>
  <si>
    <t>Остаток финансирования капитальных вложений на 01.01.2024г. в прогнозных ценах соответствующих лет, млн. рублей (с НДС)</t>
  </si>
  <si>
    <t>Финансирование капитальных вложений 2024 г., млн. рублей (с НДС)</t>
  </si>
  <si>
    <t>Всего 2024 год</t>
  </si>
  <si>
    <t>Фактический объем освоения капитальных вложений на 01.01.2024 года в прогнозных ценах соответствующих лет, млн. рублей (без НДС)</t>
  </si>
  <si>
    <t>Остаток освоения капитальных вложений на 01.01.2024 года , млн. рублей (без НДС)</t>
  </si>
  <si>
    <t>Освоение капитальных вложений 2024 года, млн. рублей (без НДС)</t>
  </si>
  <si>
    <t>Принятие основных средств и нематериальных активов к бухгалтерскому учету в 2024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</si>
  <si>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 2024 году</t>
  </si>
  <si>
    <t>Ввод объектов инвестиционной деятельности (мощностей) в эксплуатацию в 2024 году</t>
  </si>
  <si>
    <t>Вывод объектов инвестиционной деятельности (мощностей) из эксплуатации в 2024 году</t>
  </si>
  <si>
    <t>Финансирование капитальных вложений 2024 года  млн. рублей (с НДС)</t>
  </si>
  <si>
    <t>Освоение капитальных вложений 2024 года млн. рублей (без НДС)</t>
  </si>
  <si>
    <t>Отчетный 2024 год</t>
  </si>
  <si>
    <t>факт на 01.01.2024 г.</t>
  </si>
  <si>
    <t>факт 2023 г. (нa 01.01.2024 г.)</t>
  </si>
  <si>
    <t>факт 2023 г. (на 01.01.2024 г.)</t>
  </si>
  <si>
    <t>факт 2023 г.(на 01.01.2024 г.)</t>
  </si>
  <si>
    <t>Автомобиль УАЗ - 3909</t>
  </si>
  <si>
    <t>Передвижная электротехническая лаборатория  ЭТЛ "ТЕХНОАС"</t>
  </si>
  <si>
    <t>Автокран КС-55713-1к-4, 25т, ОВОИД, Камаз-65115 "Клинцы"</t>
  </si>
  <si>
    <t>Выполнение запланировано в 4 квартале 2024г.</t>
  </si>
  <si>
    <t>Отчет за 2 квартал 2024 года</t>
  </si>
  <si>
    <t>O_KSK2024_006</t>
  </si>
  <si>
    <t>КЛ 10кВ от 2БКТП 352 до муфты в сторону БКТП 345</t>
  </si>
  <si>
    <t>КЛ 10кВ от 2БКТП 352 до ТП 14</t>
  </si>
  <si>
    <t>Развитие электрической сети, связанное с подключением новых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</si>
</sst>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0.000"/>
    <numFmt numFmtId="170" formatCode="_-* #,##0.0000_р_._-;\-* #,##0.0000_р_._-;_-* &quot;-&quot;??_р_._-;_-@_-"/>
    <numFmt numFmtId="171" formatCode="_-* #,##0.00000_р_._-;\-* #,##0.00000_р_._-;_-* &quot;-&quot;??_р_._-;_-@_-"/>
    <numFmt numFmtId="172" formatCode="_-* #,##0.000\ _₽_-;\-* #,##0.000\ _₽_-;_-* &quot;-&quot;???\ _₽_-;_-@_-"/>
    <numFmt numFmtId="173" formatCode="_-* #,##0\ _₽_-;\-* #,##0\ _₽_-;_-* &quot;-&quot;???\ _₽_-;_-@_-"/>
    <numFmt numFmtId="174" formatCode="_-* #,##0\ _₽_-;\-* #,##0\ _₽_-;_-* &quot;-&quot;??\ _₽_-;_-@_-"/>
    <numFmt numFmtId="175" formatCode="_-* #,##0.000\ _₽_-;\-* #,##0.000\ _₽_-;_-* &quot;-&quot;??\ _₽_-;_-@_-"/>
  </numFmts>
  <fonts count="5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u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1" fillId="0" borderId="0"/>
    <xf numFmtId="0" fontId="4" fillId="0" borderId="0"/>
    <xf numFmtId="0" fontId="1" fillId="0" borderId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6" fillId="0" borderId="0"/>
    <xf numFmtId="0" fontId="1" fillId="0" borderId="0"/>
    <xf numFmtId="0" fontId="25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2" fillId="23" borderId="20" applyNumberFormat="0" applyFont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21" applyNumberFormat="0" applyFill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167" fontId="25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" fillId="0" borderId="0"/>
    <xf numFmtId="0" fontId="39" fillId="0" borderId="0" applyNumberFormat="0" applyFill="0" applyBorder="0" applyAlignment="0" applyProtection="0">
      <alignment vertical="top"/>
      <protection locked="0"/>
    </xf>
  </cellStyleXfs>
  <cellXfs count="405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1" fillId="0" borderId="0" xfId="1" applyAlignment="1">
      <alignment horizontal="right"/>
    </xf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wrapText="1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3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6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3"/>
    <xf numFmtId="0" fontId="3" fillId="0" borderId="0" xfId="3" applyFont="1" applyAlignment="1">
      <alignment horizontal="center"/>
    </xf>
    <xf numFmtId="0" fontId="3" fillId="0" borderId="0" xfId="3" applyFont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34" fillId="0" borderId="0" xfId="80" applyFont="1"/>
    <xf numFmtId="0" fontId="3" fillId="0" borderId="22" xfId="107" applyFont="1" applyBorder="1"/>
    <xf numFmtId="0" fontId="35" fillId="0" borderId="0" xfId="82" applyFont="1" applyAlignment="1">
      <alignment vertical="center"/>
    </xf>
    <xf numFmtId="0" fontId="1" fillId="0" borderId="24" xfId="3" applyBorder="1" applyAlignment="1">
      <alignment horizontal="center" vertical="center" textRotation="90" wrapText="1"/>
    </xf>
    <xf numFmtId="0" fontId="36" fillId="0" borderId="24" xfId="82" applyFont="1" applyBorder="1" applyAlignment="1">
      <alignment horizontal="center" vertical="center" textRotation="90" wrapText="1"/>
    </xf>
    <xf numFmtId="0" fontId="37" fillId="0" borderId="24" xfId="82" applyFont="1" applyBorder="1" applyAlignment="1">
      <alignment horizontal="center" vertical="center"/>
    </xf>
    <xf numFmtId="0" fontId="9" fillId="0" borderId="24" xfId="3" applyFont="1" applyBorder="1" applyAlignment="1">
      <alignment horizontal="center" vertical="center" wrapText="1"/>
    </xf>
    <xf numFmtId="169" fontId="9" fillId="0" borderId="24" xfId="3" applyNumberFormat="1" applyFont="1" applyBorder="1" applyAlignment="1">
      <alignment horizontal="center" vertical="center" wrapText="1"/>
    </xf>
    <xf numFmtId="0" fontId="3" fillId="0" borderId="0" xfId="107" applyFont="1" applyAlignment="1">
      <alignment horizontal="center"/>
    </xf>
    <xf numFmtId="0" fontId="36" fillId="0" borderId="0" xfId="82" applyFont="1" applyAlignment="1">
      <alignment horizontal="center" vertical="center"/>
    </xf>
    <xf numFmtId="0" fontId="3" fillId="0" borderId="0" xfId="107" applyFont="1"/>
    <xf numFmtId="0" fontId="6" fillId="0" borderId="0" xfId="0" applyFont="1"/>
    <xf numFmtId="0" fontId="45" fillId="0" borderId="0" xfId="0" applyFont="1"/>
    <xf numFmtId="49" fontId="1" fillId="0" borderId="0" xfId="1" applyNumberFormat="1"/>
    <xf numFmtId="0" fontId="46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49" fontId="1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7" fillId="0" borderId="0" xfId="0" applyFont="1"/>
    <xf numFmtId="49" fontId="47" fillId="0" borderId="0" xfId="0" applyNumberFormat="1" applyFont="1"/>
    <xf numFmtId="0" fontId="9" fillId="0" borderId="0" xfId="1" applyFont="1" applyAlignment="1">
      <alignment horizontal="center" wrapText="1"/>
    </xf>
    <xf numFmtId="0" fontId="1" fillId="0" borderId="0" xfId="1" applyAlignment="1">
      <alignment horizontal="right" vertical="center"/>
    </xf>
    <xf numFmtId="0" fontId="38" fillId="0" borderId="5" xfId="0" applyFont="1" applyBorder="1" applyAlignment="1">
      <alignment horizontal="center" vertical="center" wrapText="1"/>
    </xf>
    <xf numFmtId="0" fontId="36" fillId="0" borderId="24" xfId="82" applyFont="1" applyBorder="1" applyAlignment="1">
      <alignment horizontal="center" vertical="center"/>
    </xf>
    <xf numFmtId="0" fontId="9" fillId="0" borderId="0" xfId="3" applyFont="1"/>
    <xf numFmtId="0" fontId="9" fillId="0" borderId="0" xfId="1" applyFont="1" applyAlignment="1">
      <alignment wrapText="1"/>
    </xf>
    <xf numFmtId="0" fontId="10" fillId="0" borderId="0" xfId="2" applyFont="1" applyAlignment="1">
      <alignment vertical="center"/>
    </xf>
    <xf numFmtId="0" fontId="36" fillId="0" borderId="0" xfId="80" applyFont="1"/>
    <xf numFmtId="0" fontId="1" fillId="0" borderId="1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justify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justify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" fillId="0" borderId="5" xfId="108" applyFont="1" applyFill="1" applyBorder="1" applyAlignment="1" applyProtection="1">
      <alignment vertical="top" wrapText="1"/>
    </xf>
    <xf numFmtId="49" fontId="9" fillId="0" borderId="40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49" fontId="1" fillId="0" borderId="3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49" fontId="1" fillId="0" borderId="40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49" fontId="1" fillId="0" borderId="7" xfId="0" applyNumberFormat="1" applyFont="1" applyBorder="1" applyAlignment="1">
      <alignment horizontal="justify" vertical="top" wrapText="1"/>
    </xf>
    <xf numFmtId="49" fontId="9" fillId="0" borderId="0" xfId="1" applyNumberFormat="1" applyFont="1" applyAlignment="1">
      <alignment horizontal="center" wrapText="1"/>
    </xf>
    <xf numFmtId="49" fontId="1" fillId="0" borderId="0" xfId="0" applyNumberFormat="1" applyFont="1"/>
    <xf numFmtId="0" fontId="1" fillId="0" borderId="0" xfId="0" applyFont="1"/>
    <xf numFmtId="0" fontId="35" fillId="0" borderId="24" xfId="82" applyFont="1" applyBorder="1" applyAlignment="1">
      <alignment horizontal="center" vertical="center"/>
    </xf>
    <xf numFmtId="0" fontId="35" fillId="0" borderId="24" xfId="82" applyFont="1" applyBorder="1" applyAlignment="1">
      <alignment horizontal="center" vertical="center" textRotation="90" wrapText="1"/>
    </xf>
    <xf numFmtId="0" fontId="35" fillId="0" borderId="24" xfId="82" applyFont="1" applyBorder="1" applyAlignment="1">
      <alignment horizontal="left" vertical="center" wrapText="1"/>
    </xf>
    <xf numFmtId="165" fontId="35" fillId="0" borderId="24" xfId="82" applyNumberFormat="1" applyFont="1" applyBorder="1" applyAlignment="1">
      <alignment horizontal="right"/>
    </xf>
    <xf numFmtId="0" fontId="9" fillId="0" borderId="22" xfId="107" applyFont="1" applyBorder="1"/>
    <xf numFmtId="0" fontId="6" fillId="0" borderId="24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center" vertical="top" wrapText="1"/>
    </xf>
    <xf numFmtId="2" fontId="38" fillId="0" borderId="24" xfId="0" applyNumberFormat="1" applyFont="1" applyBorder="1" applyAlignment="1">
      <alignment horizontal="center" vertical="center" wrapText="1"/>
    </xf>
    <xf numFmtId="1" fontId="38" fillId="0" borderId="24" xfId="0" applyNumberFormat="1" applyFont="1" applyBorder="1" applyAlignment="1">
      <alignment horizontal="center" vertical="center" wrapText="1"/>
    </xf>
    <xf numFmtId="49" fontId="36" fillId="0" borderId="24" xfId="82" applyNumberFormat="1" applyFont="1" applyBorder="1" applyAlignment="1">
      <alignment horizontal="center" vertical="center"/>
    </xf>
    <xf numFmtId="0" fontId="38" fillId="0" borderId="24" xfId="0" applyFont="1" applyBorder="1" applyAlignment="1">
      <alignment horizontal="center" vertical="center" wrapText="1"/>
    </xf>
    <xf numFmtId="172" fontId="6" fillId="0" borderId="24" xfId="0" applyNumberFormat="1" applyFont="1" applyBorder="1" applyAlignment="1">
      <alignment horizontal="left" vertical="center" wrapText="1"/>
    </xf>
    <xf numFmtId="0" fontId="48" fillId="0" borderId="0" xfId="0" applyFont="1"/>
    <xf numFmtId="0" fontId="0" fillId="0" borderId="0" xfId="0" applyAlignment="1">
      <alignment wrapText="1"/>
    </xf>
    <xf numFmtId="172" fontId="38" fillId="0" borderId="24" xfId="0" applyNumberFormat="1" applyFont="1" applyBorder="1" applyAlignment="1">
      <alignment horizontal="center" vertical="top" wrapText="1"/>
    </xf>
    <xf numFmtId="172" fontId="38" fillId="0" borderId="24" xfId="0" applyNumberFormat="1" applyFont="1" applyBorder="1" applyAlignment="1">
      <alignment horizontal="right" wrapText="1"/>
    </xf>
    <xf numFmtId="0" fontId="48" fillId="0" borderId="0" xfId="0" applyFont="1" applyAlignment="1">
      <alignment wrapText="1"/>
    </xf>
    <xf numFmtId="0" fontId="6" fillId="0" borderId="24" xfId="0" applyFont="1" applyBorder="1" applyAlignment="1">
      <alignment horizontal="justify" vertical="top" wrapText="1"/>
    </xf>
    <xf numFmtId="0" fontId="6" fillId="0" borderId="0" xfId="0" applyFont="1" applyAlignment="1">
      <alignment horizontal="justify"/>
    </xf>
    <xf numFmtId="49" fontId="52" fillId="0" borderId="0" xfId="0" applyNumberFormat="1" applyFont="1"/>
    <xf numFmtId="0" fontId="0" fillId="0" borderId="24" xfId="0" applyBorder="1"/>
    <xf numFmtId="2" fontId="6" fillId="0" borderId="24" xfId="0" applyNumberFormat="1" applyFont="1" applyBorder="1" applyAlignment="1">
      <alignment horizontal="left" vertical="center" wrapText="1"/>
    </xf>
    <xf numFmtId="165" fontId="6" fillId="0" borderId="24" xfId="0" applyNumberFormat="1" applyFont="1" applyBorder="1" applyAlignment="1">
      <alignment horizontal="justify" vertical="top" wrapText="1"/>
    </xf>
    <xf numFmtId="165" fontId="0" fillId="0" borderId="24" xfId="0" applyNumberFormat="1" applyBorder="1"/>
    <xf numFmtId="1" fontId="6" fillId="0" borderId="24" xfId="0" applyNumberFormat="1" applyFont="1" applyBorder="1" applyAlignment="1">
      <alignment horizontal="left" vertical="center" wrapText="1"/>
    </xf>
    <xf numFmtId="172" fontId="6" fillId="0" borderId="24" xfId="0" applyNumberFormat="1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left" vertical="center" wrapText="1"/>
    </xf>
    <xf numFmtId="49" fontId="6" fillId="0" borderId="24" xfId="0" applyNumberFormat="1" applyFont="1" applyBorder="1" applyAlignment="1">
      <alignment horizontal="center" vertical="center"/>
    </xf>
    <xf numFmtId="49" fontId="38" fillId="0" borderId="24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left" vertical="center"/>
    </xf>
    <xf numFmtId="0" fontId="0" fillId="0" borderId="0" xfId="0" applyAlignment="1">
      <alignment horizontal="left"/>
    </xf>
    <xf numFmtId="0" fontId="6" fillId="0" borderId="24" xfId="0" applyFont="1" applyBorder="1" applyAlignment="1">
      <alignment wrapText="1"/>
    </xf>
    <xf numFmtId="165" fontId="6" fillId="0" borderId="24" xfId="0" applyNumberFormat="1" applyFont="1" applyBorder="1"/>
    <xf numFmtId="169" fontId="38" fillId="0" borderId="24" xfId="0" applyNumberFormat="1" applyFont="1" applyBorder="1"/>
    <xf numFmtId="165" fontId="38" fillId="0" borderId="24" xfId="0" applyNumberFormat="1" applyFont="1" applyBorder="1"/>
    <xf numFmtId="0" fontId="38" fillId="0" borderId="24" xfId="0" applyFont="1" applyBorder="1"/>
    <xf numFmtId="0" fontId="1" fillId="0" borderId="0" xfId="1" applyAlignment="1">
      <alignment horizontal="right"/>
    </xf>
    <xf numFmtId="0" fontId="1" fillId="0" borderId="0" xfId="1" applyAlignment="1">
      <alignment horizontal="right" vertical="center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49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38" fillId="0" borderId="0" xfId="2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8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9" fillId="0" borderId="0" xfId="3" applyFont="1" applyAlignment="1">
      <alignment horizontal="center"/>
    </xf>
    <xf numFmtId="0" fontId="2" fillId="0" borderId="0" xfId="1" applyFont="1" applyAlignment="1">
      <alignment horizontal="right"/>
    </xf>
    <xf numFmtId="0" fontId="9" fillId="0" borderId="0" xfId="107" applyFont="1" applyAlignment="1">
      <alignment horizontal="center" wrapText="1"/>
    </xf>
    <xf numFmtId="0" fontId="9" fillId="0" borderId="0" xfId="107" applyFont="1" applyAlignment="1">
      <alignment horizontal="center"/>
    </xf>
    <xf numFmtId="0" fontId="35" fillId="0" borderId="24" xfId="82" applyFont="1" applyBorder="1" applyAlignment="1">
      <alignment horizontal="center" vertical="center" wrapText="1"/>
    </xf>
    <xf numFmtId="0" fontId="35" fillId="0" borderId="24" xfId="82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24" xfId="108" applyFont="1" applyFill="1" applyBorder="1" applyAlignment="1" applyProtection="1">
      <alignment horizontal="center" vertical="center" wrapText="1"/>
    </xf>
    <xf numFmtId="0" fontId="6" fillId="0" borderId="24" xfId="0" applyFont="1" applyBorder="1" applyAlignment="1">
      <alignment horizontal="center" vertical="top" wrapText="1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22" xfId="107" applyFont="1" applyBorder="1" applyAlignment="1">
      <alignment horizontal="center" wrapText="1"/>
    </xf>
    <xf numFmtId="0" fontId="3" fillId="0" borderId="22" xfId="107" applyFont="1" applyBorder="1" applyAlignment="1">
      <alignment horizontal="center"/>
    </xf>
    <xf numFmtId="0" fontId="35" fillId="0" borderId="23" xfId="82" applyFont="1" applyBorder="1" applyAlignment="1">
      <alignment horizontal="center" vertical="center" wrapText="1"/>
    </xf>
    <xf numFmtId="0" fontId="35" fillId="0" borderId="28" xfId="82" applyFont="1" applyBorder="1" applyAlignment="1">
      <alignment horizontal="center" vertical="center"/>
    </xf>
    <xf numFmtId="0" fontId="35" fillId="0" borderId="29" xfId="82" applyFont="1" applyBorder="1" applyAlignment="1">
      <alignment horizontal="center" vertical="center"/>
    </xf>
    <xf numFmtId="0" fontId="35" fillId="0" borderId="28" xfId="82" applyFont="1" applyBorder="1" applyAlignment="1">
      <alignment horizontal="center" vertical="center" wrapText="1"/>
    </xf>
    <xf numFmtId="0" fontId="35" fillId="0" borderId="29" xfId="82" applyFont="1" applyBorder="1" applyAlignment="1">
      <alignment horizontal="center" vertical="center" wrapText="1"/>
    </xf>
    <xf numFmtId="0" fontId="35" fillId="0" borderId="30" xfId="82" applyFont="1" applyBorder="1" applyAlignment="1">
      <alignment horizontal="center" vertical="center"/>
    </xf>
    <xf numFmtId="0" fontId="35" fillId="0" borderId="31" xfId="82" applyFont="1" applyBorder="1" applyAlignment="1">
      <alignment horizontal="center" vertical="center"/>
    </xf>
    <xf numFmtId="0" fontId="35" fillId="0" borderId="33" xfId="82" applyFont="1" applyBorder="1" applyAlignment="1">
      <alignment horizontal="center" vertical="center"/>
    </xf>
    <xf numFmtId="0" fontId="35" fillId="0" borderId="22" xfId="82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5" fillId="0" borderId="32" xfId="82" applyFont="1" applyBorder="1" applyAlignment="1">
      <alignment horizontal="center" vertical="center"/>
    </xf>
    <xf numFmtId="0" fontId="35" fillId="0" borderId="34" xfId="82" applyFont="1" applyBorder="1" applyAlignment="1">
      <alignment horizontal="center" vertical="center"/>
    </xf>
    <xf numFmtId="0" fontId="35" fillId="0" borderId="30" xfId="82" applyFont="1" applyBorder="1" applyAlignment="1">
      <alignment horizontal="center" vertical="center" wrapText="1"/>
    </xf>
    <xf numFmtId="0" fontId="35" fillId="0" borderId="31" xfId="82" applyFont="1" applyBorder="1" applyAlignment="1">
      <alignment horizontal="center" vertical="center" wrapText="1"/>
    </xf>
    <xf numFmtId="0" fontId="35" fillId="0" borderId="32" xfId="82" applyFont="1" applyBorder="1" applyAlignment="1">
      <alignment horizontal="center" vertical="center" wrapText="1"/>
    </xf>
    <xf numFmtId="0" fontId="35" fillId="0" borderId="35" xfId="82" applyFont="1" applyBorder="1" applyAlignment="1">
      <alignment horizontal="center" vertical="center" wrapText="1"/>
    </xf>
    <xf numFmtId="0" fontId="35" fillId="0" borderId="0" xfId="82" applyFont="1" applyAlignment="1">
      <alignment horizontal="center" vertical="center" wrapText="1"/>
    </xf>
    <xf numFmtId="0" fontId="35" fillId="0" borderId="36" xfId="82" applyFont="1" applyBorder="1" applyAlignment="1">
      <alignment horizontal="center" vertical="center" wrapText="1"/>
    </xf>
    <xf numFmtId="0" fontId="35" fillId="0" borderId="33" xfId="82" applyFont="1" applyBorder="1" applyAlignment="1">
      <alignment horizontal="center" vertical="center" wrapText="1"/>
    </xf>
    <xf numFmtId="0" fontId="35" fillId="0" borderId="22" xfId="82" applyFont="1" applyBorder="1" applyAlignment="1">
      <alignment horizontal="center" vertical="center" wrapText="1"/>
    </xf>
    <xf numFmtId="0" fontId="35" fillId="0" borderId="34" xfId="82" applyFont="1" applyBorder="1" applyAlignment="1">
      <alignment horizontal="center" vertical="center" wrapText="1"/>
    </xf>
    <xf numFmtId="0" fontId="9" fillId="0" borderId="22" xfId="107" applyFont="1" applyBorder="1" applyAlignment="1">
      <alignment horizontal="center" wrapText="1"/>
    </xf>
    <xf numFmtId="0" fontId="38" fillId="0" borderId="24" xfId="0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" fillId="0" borderId="8" xfId="107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7" xfId="1" applyFont="1" applyBorder="1" applyAlignment="1">
      <alignment horizontal="center" vertical="center" wrapText="1"/>
    </xf>
    <xf numFmtId="0" fontId="9" fillId="0" borderId="38" xfId="1" applyFont="1" applyBorder="1" applyAlignment="1">
      <alignment horizontal="center" vertical="center" wrapText="1"/>
    </xf>
    <xf numFmtId="0" fontId="9" fillId="0" borderId="39" xfId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1" applyFill="1"/>
    <xf numFmtId="0" fontId="9" fillId="0" borderId="0" xfId="1" applyFont="1" applyFill="1"/>
    <xf numFmtId="0" fontId="1" fillId="0" borderId="0" xfId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0" fontId="1" fillId="0" borderId="0" xfId="1" applyFill="1" applyAlignment="1">
      <alignment horizontal="right"/>
    </xf>
    <xf numFmtId="0" fontId="47" fillId="0" borderId="0" xfId="0" applyFont="1" applyFill="1"/>
    <xf numFmtId="166" fontId="1" fillId="0" borderId="0" xfId="1" applyNumberFormat="1" applyFill="1"/>
    <xf numFmtId="0" fontId="2" fillId="0" borderId="0" xfId="1" applyFont="1" applyFill="1" applyAlignment="1">
      <alignment horizontal="right"/>
    </xf>
    <xf numFmtId="0" fontId="1" fillId="0" borderId="0" xfId="1" applyFill="1" applyAlignment="1">
      <alignment horizontal="right"/>
    </xf>
    <xf numFmtId="0" fontId="9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166" fontId="9" fillId="0" borderId="0" xfId="1" applyNumberFormat="1" applyFont="1" applyFill="1" applyAlignment="1">
      <alignment horizontal="center" wrapText="1"/>
    </xf>
    <xf numFmtId="0" fontId="1" fillId="0" borderId="0" xfId="1" applyFill="1" applyAlignment="1">
      <alignment horizontal="center" wrapText="1"/>
    </xf>
    <xf numFmtId="0" fontId="49" fillId="0" borderId="0" xfId="2" applyFont="1" applyFill="1" applyAlignment="1">
      <alignment horizontal="center" vertical="center"/>
    </xf>
    <xf numFmtId="0" fontId="46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55" fillId="0" borderId="0" xfId="2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9" fillId="0" borderId="41" xfId="0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172" fontId="47" fillId="0" borderId="0" xfId="0" applyNumberFormat="1" applyFont="1" applyFill="1"/>
    <xf numFmtId="0" fontId="9" fillId="0" borderId="46" xfId="0" applyFont="1" applyFill="1" applyBorder="1" applyAlignment="1">
      <alignment horizontal="center" vertical="center" wrapText="1"/>
    </xf>
    <xf numFmtId="0" fontId="9" fillId="0" borderId="47" xfId="0" applyFont="1" applyFill="1" applyBorder="1" applyAlignment="1">
      <alignment horizontal="center" vertical="center" wrapText="1"/>
    </xf>
    <xf numFmtId="0" fontId="9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left" vertical="center" wrapText="1"/>
    </xf>
    <xf numFmtId="165" fontId="9" fillId="0" borderId="24" xfId="0" applyNumberFormat="1" applyFont="1" applyFill="1" applyBorder="1" applyAlignment="1">
      <alignment horizontal="center" vertical="center"/>
    </xf>
    <xf numFmtId="172" fontId="9" fillId="0" borderId="24" xfId="0" applyNumberFormat="1" applyFont="1" applyFill="1" applyBorder="1" applyAlignment="1">
      <alignment horizontal="right" wrapText="1"/>
    </xf>
    <xf numFmtId="166" fontId="1" fillId="0" borderId="24" xfId="0" applyNumberFormat="1" applyFont="1" applyFill="1" applyBorder="1" applyAlignment="1">
      <alignment wrapText="1"/>
    </xf>
    <xf numFmtId="2" fontId="9" fillId="0" borderId="24" xfId="0" applyNumberFormat="1" applyFont="1" applyFill="1" applyBorder="1" applyAlignment="1">
      <alignment horizontal="center" vertical="center" wrapText="1"/>
    </xf>
    <xf numFmtId="2" fontId="1" fillId="0" borderId="24" xfId="0" applyNumberFormat="1" applyFont="1" applyFill="1" applyBorder="1" applyAlignment="1">
      <alignment horizontal="left" vertical="center" wrapText="1"/>
    </xf>
    <xf numFmtId="165" fontId="1" fillId="0" borderId="24" xfId="0" applyNumberFormat="1" applyFont="1" applyFill="1" applyBorder="1" applyAlignment="1">
      <alignment horizontal="center" vertical="center"/>
    </xf>
    <xf numFmtId="172" fontId="1" fillId="0" borderId="24" xfId="0" applyNumberFormat="1" applyFont="1" applyFill="1" applyBorder="1" applyAlignment="1">
      <alignment horizontal="right" wrapText="1"/>
    </xf>
    <xf numFmtId="166" fontId="1" fillId="0" borderId="24" xfId="0" applyNumberFormat="1" applyFont="1" applyFill="1" applyBorder="1" applyAlignment="1">
      <alignment horizontal="left" vertical="top" wrapText="1"/>
    </xf>
    <xf numFmtId="49" fontId="9" fillId="0" borderId="24" xfId="0" applyNumberFormat="1" applyFont="1" applyFill="1" applyBorder="1" applyAlignment="1">
      <alignment horizontal="center" vertical="center"/>
    </xf>
    <xf numFmtId="2" fontId="1" fillId="0" borderId="25" xfId="0" applyNumberFormat="1" applyFont="1" applyFill="1" applyBorder="1" applyAlignment="1">
      <alignment horizontal="left" vertical="center" wrapText="1"/>
    </xf>
    <xf numFmtId="0" fontId="53" fillId="0" borderId="24" xfId="2" applyFont="1" applyFill="1" applyBorder="1" applyAlignment="1">
      <alignment horizontal="center" vertical="center"/>
    </xf>
    <xf numFmtId="172" fontId="9" fillId="0" borderId="27" xfId="0" applyNumberFormat="1" applyFont="1" applyFill="1" applyBorder="1" applyAlignment="1">
      <alignment horizontal="right" wrapText="1"/>
    </xf>
    <xf numFmtId="2" fontId="9" fillId="0" borderId="25" xfId="0" applyNumberFormat="1" applyFont="1" applyFill="1" applyBorder="1" applyAlignment="1">
      <alignment horizontal="center" vertical="center"/>
    </xf>
    <xf numFmtId="166" fontId="1" fillId="0" borderId="24" xfId="0" applyNumberFormat="1" applyFont="1" applyFill="1" applyBorder="1" applyAlignment="1">
      <alignment horizontal="left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4" xfId="0" applyFont="1" applyFill="1" applyBorder="1" applyAlignment="1">
      <alignment vertical="center"/>
    </xf>
    <xf numFmtId="172" fontId="1" fillId="0" borderId="0" xfId="0" applyNumberFormat="1" applyFont="1" applyFill="1" applyAlignment="1">
      <alignment horizontal="right" wrapText="1"/>
    </xf>
    <xf numFmtId="0" fontId="56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175" fontId="38" fillId="0" borderId="24" xfId="0" applyNumberFormat="1" applyFont="1" applyBorder="1" applyAlignment="1">
      <alignment horizontal="right" wrapText="1"/>
    </xf>
    <xf numFmtId="0" fontId="1" fillId="0" borderId="0" xfId="3" applyFill="1"/>
    <xf numFmtId="0" fontId="0" fillId="0" borderId="0" xfId="0" applyFill="1"/>
    <xf numFmtId="0" fontId="9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166" fontId="1" fillId="0" borderId="0" xfId="3" applyNumberFormat="1" applyFill="1"/>
    <xf numFmtId="171" fontId="9" fillId="0" borderId="0" xfId="1" applyNumberFormat="1" applyFont="1" applyFill="1" applyAlignment="1">
      <alignment horizontal="center" wrapText="1"/>
    </xf>
    <xf numFmtId="170" fontId="9" fillId="0" borderId="0" xfId="1" applyNumberFormat="1" applyFont="1" applyFill="1" applyAlignment="1">
      <alignment horizontal="center" wrapText="1"/>
    </xf>
    <xf numFmtId="0" fontId="10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166" fontId="6" fillId="0" borderId="0" xfId="2" applyNumberFormat="1" applyFont="1" applyFill="1" applyAlignment="1">
      <alignment horizontal="center" vertical="center"/>
    </xf>
    <xf numFmtId="0" fontId="38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38" fillId="0" borderId="2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top" wrapText="1"/>
    </xf>
    <xf numFmtId="0" fontId="38" fillId="0" borderId="24" xfId="0" applyFont="1" applyFill="1" applyBorder="1" applyAlignment="1">
      <alignment horizontal="center" vertical="center"/>
    </xf>
    <xf numFmtId="0" fontId="38" fillId="0" borderId="24" xfId="0" applyFont="1" applyFill="1" applyBorder="1" applyAlignment="1">
      <alignment horizontal="left" vertical="center" wrapText="1"/>
    </xf>
    <xf numFmtId="172" fontId="38" fillId="0" borderId="24" xfId="0" applyNumberFormat="1" applyFont="1" applyFill="1" applyBorder="1" applyAlignment="1">
      <alignment horizontal="right"/>
    </xf>
    <xf numFmtId="172" fontId="6" fillId="0" borderId="24" xfId="0" applyNumberFormat="1" applyFont="1" applyFill="1" applyBorder="1" applyAlignment="1">
      <alignment horizontal="left" vertical="center" wrapText="1"/>
    </xf>
    <xf numFmtId="0" fontId="48" fillId="0" borderId="0" xfId="0" applyFont="1" applyFill="1"/>
    <xf numFmtId="1" fontId="38" fillId="0" borderId="24" xfId="0" applyNumberFormat="1" applyFont="1" applyFill="1" applyBorder="1" applyAlignment="1">
      <alignment horizontal="center" vertical="center" wrapText="1"/>
    </xf>
    <xf numFmtId="2" fontId="38" fillId="0" borderId="24" xfId="0" applyNumberFormat="1" applyFont="1" applyFill="1" applyBorder="1" applyAlignment="1">
      <alignment horizontal="center" vertical="center" wrapText="1"/>
    </xf>
    <xf numFmtId="2" fontId="6" fillId="0" borderId="24" xfId="0" applyNumberFormat="1" applyFont="1" applyFill="1" applyBorder="1" applyAlignment="1">
      <alignment horizontal="left" vertical="center" wrapText="1"/>
    </xf>
    <xf numFmtId="172" fontId="6" fillId="0" borderId="24" xfId="0" applyNumberFormat="1" applyFont="1" applyFill="1" applyBorder="1" applyAlignment="1">
      <alignment horizontal="right"/>
    </xf>
    <xf numFmtId="1" fontId="6" fillId="0" borderId="24" xfId="0" applyNumberFormat="1" applyFont="1" applyFill="1" applyBorder="1" applyAlignment="1">
      <alignment horizontal="left" vertical="center" wrapText="1"/>
    </xf>
    <xf numFmtId="172" fontId="6" fillId="0" borderId="24" xfId="0" applyNumberFormat="1" applyFont="1" applyFill="1" applyBorder="1" applyAlignment="1">
      <alignment horizontal="right" vertical="center"/>
    </xf>
    <xf numFmtId="165" fontId="38" fillId="0" borderId="24" xfId="0" applyNumberFormat="1" applyFont="1" applyFill="1" applyBorder="1" applyAlignment="1">
      <alignment horizontal="center" vertical="center"/>
    </xf>
    <xf numFmtId="165" fontId="6" fillId="0" borderId="24" xfId="0" applyNumberFormat="1" applyFont="1" applyFill="1" applyBorder="1" applyAlignment="1">
      <alignment horizontal="left" vertical="center" wrapText="1"/>
    </xf>
    <xf numFmtId="175" fontId="6" fillId="0" borderId="24" xfId="0" applyNumberFormat="1" applyFont="1" applyFill="1" applyBorder="1"/>
    <xf numFmtId="175" fontId="38" fillId="0" borderId="24" xfId="0" applyNumberFormat="1" applyFont="1" applyFill="1" applyBorder="1" applyAlignment="1">
      <alignment horizontal="right"/>
    </xf>
    <xf numFmtId="165" fontId="6" fillId="0" borderId="24" xfId="0" applyNumberFormat="1" applyFont="1" applyFill="1" applyBorder="1"/>
    <xf numFmtId="165" fontId="6" fillId="0" borderId="24" xfId="0" applyNumberFormat="1" applyFont="1" applyFill="1" applyBorder="1" applyAlignment="1">
      <alignment wrapText="1"/>
    </xf>
    <xf numFmtId="165" fontId="6" fillId="0" borderId="0" xfId="0" applyNumberFormat="1" applyFont="1" applyFill="1"/>
    <xf numFmtId="0" fontId="42" fillId="0" borderId="0" xfId="0" applyFont="1" applyFill="1" applyAlignment="1">
      <alignment horizontal="center" wrapText="1"/>
    </xf>
    <xf numFmtId="0" fontId="2" fillId="0" borderId="0" xfId="1" applyFont="1" applyFill="1" applyAlignment="1">
      <alignment horizontal="right"/>
    </xf>
    <xf numFmtId="0" fontId="9" fillId="0" borderId="0" xfId="3" applyFont="1" applyFill="1"/>
    <xf numFmtId="0" fontId="3" fillId="0" borderId="0" xfId="3" applyFont="1" applyFill="1"/>
    <xf numFmtId="0" fontId="9" fillId="0" borderId="0" xfId="1" applyFont="1" applyFill="1" applyAlignment="1">
      <alignment wrapText="1"/>
    </xf>
    <xf numFmtId="0" fontId="10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8" fillId="0" borderId="0" xfId="2" applyFont="1" applyFill="1" applyAlignment="1">
      <alignment vertical="center"/>
    </xf>
    <xf numFmtId="0" fontId="36" fillId="0" borderId="0" xfId="80" applyFont="1" applyFill="1"/>
    <xf numFmtId="0" fontId="9" fillId="0" borderId="0" xfId="107" applyFont="1" applyFill="1" applyAlignment="1">
      <alignment horizontal="center" wrapText="1"/>
    </xf>
    <xf numFmtId="0" fontId="9" fillId="0" borderId="0" xfId="107" applyFont="1" applyFill="1" applyAlignment="1">
      <alignment horizontal="center"/>
    </xf>
    <xf numFmtId="0" fontId="9" fillId="0" borderId="0" xfId="107" applyFont="1" applyFill="1"/>
    <xf numFmtId="0" fontId="35" fillId="0" borderId="24" xfId="82" applyFont="1" applyFill="1" applyBorder="1" applyAlignment="1">
      <alignment horizontal="center" vertical="center" wrapText="1"/>
    </xf>
    <xf numFmtId="0" fontId="35" fillId="0" borderId="24" xfId="82" applyFont="1" applyFill="1" applyBorder="1" applyAlignment="1">
      <alignment horizontal="center" vertical="center"/>
    </xf>
    <xf numFmtId="0" fontId="9" fillId="0" borderId="30" xfId="1" applyFont="1" applyFill="1" applyBorder="1" applyAlignment="1">
      <alignment horizontal="center" vertical="center" wrapText="1"/>
    </xf>
    <xf numFmtId="0" fontId="9" fillId="0" borderId="31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>
      <alignment horizontal="center" vertical="center" wrapText="1"/>
    </xf>
    <xf numFmtId="0" fontId="35" fillId="0" borderId="0" xfId="82" applyFont="1" applyFill="1" applyAlignment="1">
      <alignment vertical="center"/>
    </xf>
    <xf numFmtId="0" fontId="9" fillId="0" borderId="33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 wrapText="1"/>
    </xf>
    <xf numFmtId="0" fontId="9" fillId="0" borderId="34" xfId="1" applyFont="1" applyFill="1" applyBorder="1" applyAlignment="1">
      <alignment horizontal="center" vertical="center" wrapText="1"/>
    </xf>
    <xf numFmtId="0" fontId="35" fillId="0" borderId="24" xfId="82" applyFont="1" applyFill="1" applyBorder="1" applyAlignment="1">
      <alignment horizontal="center" vertical="center" wrapText="1"/>
    </xf>
    <xf numFmtId="0" fontId="9" fillId="0" borderId="24" xfId="1" applyFont="1" applyFill="1" applyBorder="1" applyAlignment="1">
      <alignment horizontal="center" vertical="center" wrapText="1"/>
    </xf>
    <xf numFmtId="0" fontId="1" fillId="0" borderId="24" xfId="3" applyFill="1" applyBorder="1" applyAlignment="1">
      <alignment horizontal="center" vertical="center" textRotation="90" wrapText="1"/>
    </xf>
    <xf numFmtId="0" fontId="36" fillId="0" borderId="24" xfId="82" applyFont="1" applyFill="1" applyBorder="1" applyAlignment="1">
      <alignment horizontal="center" vertical="center" textRotation="90" wrapText="1"/>
    </xf>
    <xf numFmtId="0" fontId="9" fillId="0" borderId="24" xfId="1" applyFont="1" applyFill="1" applyBorder="1" applyAlignment="1">
      <alignment horizontal="center" vertical="center" wrapText="1"/>
    </xf>
    <xf numFmtId="0" fontId="36" fillId="0" borderId="24" xfId="82" applyFont="1" applyFill="1" applyBorder="1" applyAlignment="1">
      <alignment horizontal="center" vertical="center"/>
    </xf>
    <xf numFmtId="173" fontId="38" fillId="0" borderId="24" xfId="0" applyNumberFormat="1" applyFont="1" applyFill="1" applyBorder="1" applyAlignment="1">
      <alignment horizontal="right"/>
    </xf>
    <xf numFmtId="165" fontId="38" fillId="0" borderId="24" xfId="0" applyNumberFormat="1" applyFont="1" applyFill="1" applyBorder="1" applyAlignment="1">
      <alignment horizontal="center"/>
    </xf>
    <xf numFmtId="165" fontId="38" fillId="0" borderId="24" xfId="0" applyNumberFormat="1" applyFont="1" applyFill="1" applyBorder="1" applyAlignment="1">
      <alignment horizontal="right"/>
    </xf>
    <xf numFmtId="2" fontId="38" fillId="0" borderId="24" xfId="0" applyNumberFormat="1" applyFont="1" applyFill="1" applyBorder="1" applyAlignment="1">
      <alignment horizontal="left" vertical="center" wrapText="1"/>
    </xf>
    <xf numFmtId="174" fontId="38" fillId="0" borderId="24" xfId="0" applyNumberFormat="1" applyFont="1" applyFill="1" applyBorder="1" applyAlignment="1">
      <alignment horizontal="right"/>
    </xf>
    <xf numFmtId="0" fontId="38" fillId="0" borderId="24" xfId="0" applyFont="1" applyFill="1" applyBorder="1" applyAlignment="1">
      <alignment horizontal="center"/>
    </xf>
    <xf numFmtId="165" fontId="6" fillId="0" borderId="24" xfId="0" applyNumberFormat="1" applyFont="1" applyFill="1" applyBorder="1" applyAlignment="1">
      <alignment horizontal="left" wrapText="1"/>
    </xf>
    <xf numFmtId="165" fontId="6" fillId="0" borderId="2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/>
    </xf>
    <xf numFmtId="0" fontId="3" fillId="0" borderId="0" xfId="3" applyFont="1" applyFill="1" applyAlignment="1">
      <alignment horizontal="center"/>
    </xf>
    <xf numFmtId="0" fontId="3" fillId="0" borderId="0" xfId="1" applyFont="1" applyFill="1" applyAlignment="1">
      <alignment horizontal="center" wrapText="1"/>
    </xf>
    <xf numFmtId="0" fontId="8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172" fontId="1" fillId="0" borderId="24" xfId="1" applyNumberFormat="1" applyFill="1" applyBorder="1" applyAlignment="1">
      <alignment wrapText="1"/>
    </xf>
    <xf numFmtId="172" fontId="9" fillId="0" borderId="24" xfId="1" applyNumberFormat="1" applyFont="1" applyFill="1" applyBorder="1" applyAlignment="1">
      <alignment horizontal="right" wrapText="1"/>
    </xf>
    <xf numFmtId="172" fontId="1" fillId="0" borderId="24" xfId="1" applyNumberFormat="1" applyFill="1" applyBorder="1" applyAlignment="1">
      <alignment horizontal="right" wrapText="1"/>
    </xf>
    <xf numFmtId="49" fontId="38" fillId="0" borderId="24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left" vertical="center" wrapText="1"/>
    </xf>
    <xf numFmtId="49" fontId="1" fillId="0" borderId="24" xfId="1" applyNumberFormat="1" applyFill="1" applyBorder="1" applyAlignment="1">
      <alignment vertical="center" wrapText="1"/>
    </xf>
    <xf numFmtId="49" fontId="1" fillId="0" borderId="24" xfId="1" applyNumberFormat="1" applyFill="1" applyBorder="1" applyAlignment="1">
      <alignment horizontal="left" vertical="center" wrapText="1"/>
    </xf>
    <xf numFmtId="172" fontId="1" fillId="0" borderId="24" xfId="1" applyNumberFormat="1" applyFill="1" applyBorder="1" applyAlignment="1">
      <alignment vertical="center" wrapText="1"/>
    </xf>
    <xf numFmtId="49" fontId="6" fillId="0" borderId="24" xfId="0" applyNumberFormat="1" applyFont="1" applyFill="1" applyBorder="1" applyAlignment="1">
      <alignment horizontal="center" vertical="center"/>
    </xf>
    <xf numFmtId="169" fontId="6" fillId="0" borderId="24" xfId="0" applyNumberFormat="1" applyFont="1" applyFill="1" applyBorder="1"/>
    <xf numFmtId="0" fontId="6" fillId="0" borderId="0" xfId="0" applyFont="1" applyFill="1"/>
    <xf numFmtId="49" fontId="6" fillId="0" borderId="24" xfId="0" applyNumberFormat="1" applyFont="1" applyFill="1" applyBorder="1" applyAlignment="1">
      <alignment horizontal="left" vertical="center"/>
    </xf>
    <xf numFmtId="0" fontId="38" fillId="0" borderId="0" xfId="2" applyFont="1" applyFill="1" applyAlignment="1">
      <alignment horizontal="center" vertical="center" wrapText="1"/>
    </xf>
    <xf numFmtId="0" fontId="38" fillId="0" borderId="0" xfId="2" applyFont="1" applyFill="1" applyAlignment="1">
      <alignment horizontal="center" vertical="center" wrapText="1"/>
    </xf>
    <xf numFmtId="0" fontId="40" fillId="0" borderId="0" xfId="2" applyFont="1" applyFill="1"/>
    <xf numFmtId="0" fontId="41" fillId="0" borderId="0" xfId="2" applyFont="1" applyFill="1" applyAlignment="1">
      <alignment horizontal="left" vertical="center"/>
    </xf>
    <xf numFmtId="0" fontId="7" fillId="0" borderId="0" xfId="2" applyFont="1" applyFill="1" applyAlignment="1">
      <alignment horizontal="center" vertical="center"/>
    </xf>
    <xf numFmtId="0" fontId="42" fillId="0" borderId="0" xfId="2" applyFont="1" applyFill="1" applyAlignment="1">
      <alignment horizontal="center" vertic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/>
    </xf>
    <xf numFmtId="0" fontId="38" fillId="0" borderId="24" xfId="2" applyFont="1" applyFill="1" applyBorder="1" applyAlignment="1">
      <alignment horizontal="center" vertical="center" wrapText="1"/>
    </xf>
    <xf numFmtId="0" fontId="38" fillId="0" borderId="23" xfId="2" applyFont="1" applyFill="1" applyBorder="1" applyAlignment="1">
      <alignment horizontal="center" vertical="center" wrapText="1"/>
    </xf>
    <xf numFmtId="0" fontId="40" fillId="0" borderId="0" xfId="2" applyFont="1" applyFill="1" applyAlignment="1">
      <alignment vertical="center"/>
    </xf>
    <xf numFmtId="0" fontId="38" fillId="0" borderId="2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textRotation="90" wrapText="1"/>
    </xf>
    <xf numFmtId="0" fontId="43" fillId="0" borderId="24" xfId="2" applyFont="1" applyFill="1" applyBorder="1" applyAlignment="1">
      <alignment horizontal="center" vertical="center" textRotation="90" wrapText="1"/>
    </xf>
    <xf numFmtId="0" fontId="38" fillId="0" borderId="24" xfId="2" applyFont="1" applyFill="1" applyBorder="1" applyAlignment="1">
      <alignment horizontal="center" vertical="center" textRotation="90" wrapText="1"/>
    </xf>
    <xf numFmtId="0" fontId="38" fillId="0" borderId="25" xfId="2" applyFont="1" applyFill="1" applyBorder="1" applyAlignment="1">
      <alignment horizontal="center" vertical="center" textRotation="90" wrapText="1"/>
    </xf>
    <xf numFmtId="0" fontId="50" fillId="0" borderId="24" xfId="2" applyFont="1" applyFill="1" applyBorder="1" applyAlignment="1">
      <alignment horizontal="center" vertical="center" textRotation="90" wrapText="1"/>
    </xf>
    <xf numFmtId="0" fontId="38" fillId="0" borderId="27" xfId="2" applyFont="1" applyFill="1" applyBorder="1" applyAlignment="1">
      <alignment horizontal="center" vertical="center" textRotation="90" wrapText="1"/>
    </xf>
    <xf numFmtId="0" fontId="44" fillId="0" borderId="0" xfId="2" applyFont="1" applyFill="1"/>
    <xf numFmtId="0" fontId="38" fillId="0" borderId="29" xfId="2" applyFont="1" applyFill="1" applyBorder="1" applyAlignment="1">
      <alignment horizontal="center" vertical="center" wrapText="1"/>
    </xf>
    <xf numFmtId="0" fontId="40" fillId="0" borderId="24" xfId="2" applyFont="1" applyFill="1" applyBorder="1" applyAlignment="1">
      <alignment horizontal="center" vertical="center" textRotation="90"/>
    </xf>
    <xf numFmtId="0" fontId="40" fillId="0" borderId="24" xfId="2" applyFont="1" applyFill="1" applyBorder="1" applyAlignment="1">
      <alignment horizontal="center" vertical="center" textRotation="90" wrapText="1"/>
    </xf>
    <xf numFmtId="0" fontId="40" fillId="0" borderId="29" xfId="2" applyFont="1" applyFill="1" applyBorder="1" applyAlignment="1">
      <alignment horizontal="center" vertical="center" textRotation="90"/>
    </xf>
    <xf numFmtId="0" fontId="40" fillId="0" borderId="29" xfId="2" applyFont="1" applyFill="1" applyBorder="1" applyAlignment="1">
      <alignment horizontal="center" vertical="center" textRotation="90" wrapText="1"/>
    </xf>
    <xf numFmtId="0" fontId="6" fillId="0" borderId="24" xfId="2" applyFont="1" applyFill="1" applyBorder="1" applyAlignment="1">
      <alignment horizontal="center" vertical="center"/>
    </xf>
    <xf numFmtId="49" fontId="6" fillId="0" borderId="24" xfId="2" applyNumberFormat="1" applyFont="1" applyFill="1" applyBorder="1" applyAlignment="1">
      <alignment horizontal="center" vertical="center"/>
    </xf>
    <xf numFmtId="0" fontId="6" fillId="0" borderId="0" xfId="2" applyFont="1" applyFill="1"/>
    <xf numFmtId="0" fontId="38" fillId="0" borderId="24" xfId="2" applyFont="1" applyFill="1" applyBorder="1" applyAlignment="1">
      <alignment horizontal="center" vertical="center"/>
    </xf>
    <xf numFmtId="0" fontId="38" fillId="0" borderId="24" xfId="2" applyFont="1" applyFill="1" applyBorder="1" applyAlignment="1">
      <alignment horizontal="left" vertical="center" wrapText="1"/>
    </xf>
    <xf numFmtId="172" fontId="38" fillId="0" borderId="24" xfId="2" applyNumberFormat="1" applyFont="1" applyFill="1" applyBorder="1" applyAlignment="1">
      <alignment horizontal="center"/>
    </xf>
    <xf numFmtId="173" fontId="38" fillId="0" borderId="24" xfId="2" applyNumberFormat="1" applyFont="1" applyFill="1" applyBorder="1" applyAlignment="1">
      <alignment horizontal="center"/>
    </xf>
    <xf numFmtId="165" fontId="38" fillId="0" borderId="24" xfId="2" applyNumberFormat="1" applyFont="1" applyFill="1" applyBorder="1" applyAlignment="1">
      <alignment horizontal="center"/>
    </xf>
    <xf numFmtId="0" fontId="38" fillId="0" borderId="0" xfId="2" applyFont="1" applyFill="1"/>
    <xf numFmtId="0" fontId="38" fillId="0" borderId="24" xfId="2" applyFont="1" applyFill="1" applyBorder="1" applyAlignment="1">
      <alignment horizontal="center" vertical="center" wrapText="1"/>
    </xf>
    <xf numFmtId="164" fontId="38" fillId="0" borderId="24" xfId="2" applyNumberFormat="1" applyFont="1" applyFill="1" applyBorder="1" applyAlignment="1">
      <alignment horizontal="center"/>
    </xf>
    <xf numFmtId="49" fontId="38" fillId="0" borderId="24" xfId="2" applyNumberFormat="1" applyFont="1" applyFill="1" applyBorder="1" applyAlignment="1">
      <alignment horizontal="center" vertical="center"/>
    </xf>
    <xf numFmtId="49" fontId="6" fillId="0" borderId="24" xfId="2" applyNumberFormat="1" applyFont="1" applyFill="1" applyBorder="1" applyAlignment="1">
      <alignment horizontal="left" vertical="top" wrapText="1"/>
    </xf>
    <xf numFmtId="172" fontId="38" fillId="0" borderId="24" xfId="2" applyNumberFormat="1" applyFont="1" applyFill="1" applyBorder="1" applyAlignment="1">
      <alignment horizontal="right"/>
    </xf>
    <xf numFmtId="164" fontId="38" fillId="0" borderId="24" xfId="2" applyNumberFormat="1" applyFont="1" applyFill="1" applyBorder="1" applyAlignment="1">
      <alignment horizontal="right"/>
    </xf>
    <xf numFmtId="2" fontId="6" fillId="0" borderId="24" xfId="2" applyNumberFormat="1" applyFont="1" applyFill="1" applyBorder="1" applyAlignment="1">
      <alignment horizontal="left" vertical="center" wrapText="1"/>
    </xf>
    <xf numFmtId="164" fontId="9" fillId="0" borderId="24" xfId="2" applyNumberFormat="1" applyFont="1" applyFill="1" applyBorder="1" applyAlignment="1">
      <alignment horizontal="right"/>
    </xf>
    <xf numFmtId="165" fontId="38" fillId="0" borderId="24" xfId="2" applyNumberFormat="1" applyFont="1" applyFill="1" applyBorder="1" applyAlignment="1">
      <alignment horizontal="right"/>
    </xf>
    <xf numFmtId="49" fontId="38" fillId="0" borderId="24" xfId="2" applyNumberFormat="1" applyFont="1" applyFill="1" applyBorder="1" applyAlignment="1">
      <alignment horizontal="center" vertical="center" wrapText="1"/>
    </xf>
    <xf numFmtId="173" fontId="38" fillId="0" borderId="24" xfId="2" applyNumberFormat="1" applyFont="1" applyFill="1" applyBorder="1" applyAlignment="1">
      <alignment horizontal="right"/>
    </xf>
    <xf numFmtId="49" fontId="38" fillId="0" borderId="24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center" vertical="center" wrapText="1"/>
    </xf>
    <xf numFmtId="0" fontId="38" fillId="0" borderId="24" xfId="0" applyFont="1" applyFill="1" applyBorder="1"/>
    <xf numFmtId="169" fontId="38" fillId="0" borderId="24" xfId="0" applyNumberFormat="1" applyFont="1" applyFill="1" applyBorder="1"/>
  </cellXfs>
  <cellStyles count="109">
    <cellStyle name="20% - Акцент1 2" xfId="4" xr:uid="{00000000-0005-0000-0000-000000000000}"/>
    <cellStyle name="20% - Акцент1 2 2" xfId="5" xr:uid="{00000000-0005-0000-0000-000001000000}"/>
    <cellStyle name="20% - Акцент2 2" xfId="6" xr:uid="{00000000-0005-0000-0000-000002000000}"/>
    <cellStyle name="20% - Акцент2 2 2" xfId="7" xr:uid="{00000000-0005-0000-0000-000003000000}"/>
    <cellStyle name="20% - Акцент3 2" xfId="8" xr:uid="{00000000-0005-0000-0000-000004000000}"/>
    <cellStyle name="20% - Акцент3 2 2" xfId="9" xr:uid="{00000000-0005-0000-0000-000005000000}"/>
    <cellStyle name="20% - Акцент4 2" xfId="10" xr:uid="{00000000-0005-0000-0000-000006000000}"/>
    <cellStyle name="20% - Акцент4 2 2" xfId="11" xr:uid="{00000000-0005-0000-0000-000007000000}"/>
    <cellStyle name="20% - Акцент5 2" xfId="12" xr:uid="{00000000-0005-0000-0000-000008000000}"/>
    <cellStyle name="20% - Акцент5 2 2" xfId="13" xr:uid="{00000000-0005-0000-0000-000009000000}"/>
    <cellStyle name="20% - Акцент6 2" xfId="14" xr:uid="{00000000-0005-0000-0000-00000A000000}"/>
    <cellStyle name="20% - Акцент6 2 2" xfId="15" xr:uid="{00000000-0005-0000-0000-00000B000000}"/>
    <cellStyle name="40% - Акцент1 2" xfId="16" xr:uid="{00000000-0005-0000-0000-00000C000000}"/>
    <cellStyle name="40% - Акцент1 2 2" xfId="17" xr:uid="{00000000-0005-0000-0000-00000D000000}"/>
    <cellStyle name="40% - Акцент2 2" xfId="18" xr:uid="{00000000-0005-0000-0000-00000E000000}"/>
    <cellStyle name="40% - Акцент2 2 2" xfId="19" xr:uid="{00000000-0005-0000-0000-00000F000000}"/>
    <cellStyle name="40% - Акцент3 2" xfId="20" xr:uid="{00000000-0005-0000-0000-000010000000}"/>
    <cellStyle name="40% - Акцент3 2 2" xfId="21" xr:uid="{00000000-0005-0000-0000-000011000000}"/>
    <cellStyle name="40% - Акцент4 2" xfId="22" xr:uid="{00000000-0005-0000-0000-000012000000}"/>
    <cellStyle name="40% - Акцент4 2 2" xfId="23" xr:uid="{00000000-0005-0000-0000-000013000000}"/>
    <cellStyle name="40% - Акцент5 2" xfId="24" xr:uid="{00000000-0005-0000-0000-000014000000}"/>
    <cellStyle name="40% - Акцент5 2 2" xfId="25" xr:uid="{00000000-0005-0000-0000-000015000000}"/>
    <cellStyle name="40% - Акцент6 2" xfId="26" xr:uid="{00000000-0005-0000-0000-000016000000}"/>
    <cellStyle name="40% - Акцент6 2 2" xfId="27" xr:uid="{00000000-0005-0000-0000-000017000000}"/>
    <cellStyle name="60% - Акцент1 2" xfId="28" xr:uid="{00000000-0005-0000-0000-000018000000}"/>
    <cellStyle name="60% - Акцент1 2 2" xfId="29" xr:uid="{00000000-0005-0000-0000-000019000000}"/>
    <cellStyle name="60% - Акцент2 2" xfId="30" xr:uid="{00000000-0005-0000-0000-00001A000000}"/>
    <cellStyle name="60% - Акцент2 2 2" xfId="31" xr:uid="{00000000-0005-0000-0000-00001B000000}"/>
    <cellStyle name="60% - Акцент3 2" xfId="32" xr:uid="{00000000-0005-0000-0000-00001C000000}"/>
    <cellStyle name="60% - Акцент3 2 2" xfId="33" xr:uid="{00000000-0005-0000-0000-00001D000000}"/>
    <cellStyle name="60% - Акцент4 2" xfId="34" xr:uid="{00000000-0005-0000-0000-00001E000000}"/>
    <cellStyle name="60% - Акцент4 2 2" xfId="35" xr:uid="{00000000-0005-0000-0000-00001F000000}"/>
    <cellStyle name="60% - Акцент5 2" xfId="36" xr:uid="{00000000-0005-0000-0000-000020000000}"/>
    <cellStyle name="60% - Акцент5 2 2" xfId="37" xr:uid="{00000000-0005-0000-0000-000021000000}"/>
    <cellStyle name="60% - Акцент6 2" xfId="38" xr:uid="{00000000-0005-0000-0000-000022000000}"/>
    <cellStyle name="60% - Акцент6 2 2" xfId="39" xr:uid="{00000000-0005-0000-0000-000023000000}"/>
    <cellStyle name="Normal 2" xfId="40" xr:uid="{00000000-0005-0000-0000-000024000000}"/>
    <cellStyle name="Акцент1 2" xfId="41" xr:uid="{00000000-0005-0000-0000-000025000000}"/>
    <cellStyle name="Акцент1 2 2" xfId="42" xr:uid="{00000000-0005-0000-0000-000026000000}"/>
    <cellStyle name="Акцент2 2" xfId="43" xr:uid="{00000000-0005-0000-0000-000027000000}"/>
    <cellStyle name="Акцент2 2 2" xfId="44" xr:uid="{00000000-0005-0000-0000-000028000000}"/>
    <cellStyle name="Акцент3 2" xfId="45" xr:uid="{00000000-0005-0000-0000-000029000000}"/>
    <cellStyle name="Акцент3 2 2" xfId="46" xr:uid="{00000000-0005-0000-0000-00002A000000}"/>
    <cellStyle name="Акцент4 2" xfId="47" xr:uid="{00000000-0005-0000-0000-00002B000000}"/>
    <cellStyle name="Акцент4 2 2" xfId="48" xr:uid="{00000000-0005-0000-0000-00002C000000}"/>
    <cellStyle name="Акцент5 2" xfId="49" xr:uid="{00000000-0005-0000-0000-00002D000000}"/>
    <cellStyle name="Акцент5 2 2" xfId="50" xr:uid="{00000000-0005-0000-0000-00002E000000}"/>
    <cellStyle name="Акцент6 2" xfId="51" xr:uid="{00000000-0005-0000-0000-00002F000000}"/>
    <cellStyle name="Акцент6 2 2" xfId="52" xr:uid="{00000000-0005-0000-0000-000030000000}"/>
    <cellStyle name="Ввод  2" xfId="53" xr:uid="{00000000-0005-0000-0000-000031000000}"/>
    <cellStyle name="Ввод  2 2" xfId="54" xr:uid="{00000000-0005-0000-0000-000032000000}"/>
    <cellStyle name="Вывод 2" xfId="55" xr:uid="{00000000-0005-0000-0000-000033000000}"/>
    <cellStyle name="Вывод 2 2" xfId="56" xr:uid="{00000000-0005-0000-0000-000034000000}"/>
    <cellStyle name="Вычисление 2" xfId="57" xr:uid="{00000000-0005-0000-0000-000035000000}"/>
    <cellStyle name="Вычисление 2 2" xfId="58" xr:uid="{00000000-0005-0000-0000-000036000000}"/>
    <cellStyle name="Гиперссылка" xfId="108" builtinId="8"/>
    <cellStyle name="Заголовок 1 2" xfId="59" xr:uid="{00000000-0005-0000-0000-000038000000}"/>
    <cellStyle name="Заголовок 1 2 2" xfId="60" xr:uid="{00000000-0005-0000-0000-000039000000}"/>
    <cellStyle name="Заголовок 2 2" xfId="61" xr:uid="{00000000-0005-0000-0000-00003A000000}"/>
    <cellStyle name="Заголовок 2 2 2" xfId="62" xr:uid="{00000000-0005-0000-0000-00003B000000}"/>
    <cellStyle name="Заголовок 3 2" xfId="63" xr:uid="{00000000-0005-0000-0000-00003C000000}"/>
    <cellStyle name="Заголовок 3 2 2" xfId="64" xr:uid="{00000000-0005-0000-0000-00003D000000}"/>
    <cellStyle name="Заголовок 4 2" xfId="65" xr:uid="{00000000-0005-0000-0000-00003E000000}"/>
    <cellStyle name="Заголовок 4 2 2" xfId="66" xr:uid="{00000000-0005-0000-0000-00003F000000}"/>
    <cellStyle name="Итог 2" xfId="67" xr:uid="{00000000-0005-0000-0000-000040000000}"/>
    <cellStyle name="Итог 2 2" xfId="68" xr:uid="{00000000-0005-0000-0000-000041000000}"/>
    <cellStyle name="Контрольная ячейка 2" xfId="69" xr:uid="{00000000-0005-0000-0000-000042000000}"/>
    <cellStyle name="Контрольная ячейка 2 2" xfId="70" xr:uid="{00000000-0005-0000-0000-000043000000}"/>
    <cellStyle name="Название 2" xfId="71" xr:uid="{00000000-0005-0000-0000-000044000000}"/>
    <cellStyle name="Название 2 2" xfId="72" xr:uid="{00000000-0005-0000-0000-000045000000}"/>
    <cellStyle name="Нейтральный 2" xfId="73" xr:uid="{00000000-0005-0000-0000-000046000000}"/>
    <cellStyle name="Нейтральный 2 2" xfId="74" xr:uid="{00000000-0005-0000-0000-000047000000}"/>
    <cellStyle name="Обычный" xfId="0" builtinId="0"/>
    <cellStyle name="Обычный 12 2" xfId="75" xr:uid="{00000000-0005-0000-0000-000049000000}"/>
    <cellStyle name="Обычный 2" xfId="3" xr:uid="{00000000-0005-0000-0000-00004A000000}"/>
    <cellStyle name="Обычный 2 2" xfId="76" xr:uid="{00000000-0005-0000-0000-00004B000000}"/>
    <cellStyle name="Обычный 3" xfId="1" xr:uid="{00000000-0005-0000-0000-00004C000000}"/>
    <cellStyle name="Обычный 3 2" xfId="77" xr:uid="{00000000-0005-0000-0000-00004D000000}"/>
    <cellStyle name="Обычный 3 2 2 2" xfId="78" xr:uid="{00000000-0005-0000-0000-00004E000000}"/>
    <cellStyle name="Обычный 3 21" xfId="79" xr:uid="{00000000-0005-0000-0000-00004F000000}"/>
    <cellStyle name="Обычный 4" xfId="80" xr:uid="{00000000-0005-0000-0000-000050000000}"/>
    <cellStyle name="Обычный 4 2" xfId="81" xr:uid="{00000000-0005-0000-0000-000051000000}"/>
    <cellStyle name="Обычный 5" xfId="82" xr:uid="{00000000-0005-0000-0000-000052000000}"/>
    <cellStyle name="Обычный 6" xfId="83" xr:uid="{00000000-0005-0000-0000-000053000000}"/>
    <cellStyle name="Обычный 6 2" xfId="84" xr:uid="{00000000-0005-0000-0000-000054000000}"/>
    <cellStyle name="Обычный 6 2 2" xfId="85" xr:uid="{00000000-0005-0000-0000-000055000000}"/>
    <cellStyle name="Обычный 6 2 3" xfId="86" xr:uid="{00000000-0005-0000-0000-000056000000}"/>
    <cellStyle name="Обычный 7" xfId="2" xr:uid="{00000000-0005-0000-0000-000057000000}"/>
    <cellStyle name="Обычный 7 2" xfId="87" xr:uid="{00000000-0005-0000-0000-000058000000}"/>
    <cellStyle name="Обычный 8" xfId="88" xr:uid="{00000000-0005-0000-0000-000059000000}"/>
    <cellStyle name="Обычный_Форматы по компаниям_last" xfId="107" xr:uid="{00000000-0005-0000-0000-00005A000000}"/>
    <cellStyle name="Плохой 2" xfId="89" xr:uid="{00000000-0005-0000-0000-00005B000000}"/>
    <cellStyle name="Плохой 2 2" xfId="90" xr:uid="{00000000-0005-0000-0000-00005C000000}"/>
    <cellStyle name="Пояснение 2" xfId="91" xr:uid="{00000000-0005-0000-0000-00005D000000}"/>
    <cellStyle name="Пояснение 2 2" xfId="92" xr:uid="{00000000-0005-0000-0000-00005E000000}"/>
    <cellStyle name="Примечание 2" xfId="93" xr:uid="{00000000-0005-0000-0000-00005F000000}"/>
    <cellStyle name="Примечание 2 2" xfId="94" xr:uid="{00000000-0005-0000-0000-000060000000}"/>
    <cellStyle name="Процентный 2" xfId="95" xr:uid="{00000000-0005-0000-0000-000061000000}"/>
    <cellStyle name="Процентный 3" xfId="96" xr:uid="{00000000-0005-0000-0000-000062000000}"/>
    <cellStyle name="Связанная ячейка 2" xfId="97" xr:uid="{00000000-0005-0000-0000-000063000000}"/>
    <cellStyle name="Связанная ячейка 2 2" xfId="98" xr:uid="{00000000-0005-0000-0000-000064000000}"/>
    <cellStyle name="Стиль 1" xfId="99" xr:uid="{00000000-0005-0000-0000-000065000000}"/>
    <cellStyle name="Текст предупреждения 2" xfId="100" xr:uid="{00000000-0005-0000-0000-000066000000}"/>
    <cellStyle name="Текст предупреждения 2 2" xfId="101" xr:uid="{00000000-0005-0000-0000-000067000000}"/>
    <cellStyle name="Финансовый 2" xfId="102" xr:uid="{00000000-0005-0000-0000-000068000000}"/>
    <cellStyle name="Финансовый 2 2 2 2 2" xfId="103" xr:uid="{00000000-0005-0000-0000-000069000000}"/>
    <cellStyle name="Финансовый 3" xfId="104" xr:uid="{00000000-0005-0000-0000-00006A000000}"/>
    <cellStyle name="Хороший 2" xfId="105" xr:uid="{00000000-0005-0000-0000-00006B000000}"/>
    <cellStyle name="Хороший 2 2" xfId="106" xr:uid="{00000000-0005-0000-0000-00006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X51"/>
  <sheetViews>
    <sheetView tabSelected="1" view="pageBreakPreview" topLeftCell="A19" zoomScale="70" zoomScaleNormal="90" zoomScaleSheetLayoutView="70" workbookViewId="0">
      <selection activeCell="O28" sqref="O28:O29"/>
    </sheetView>
  </sheetViews>
  <sheetFormatPr defaultRowHeight="15" x14ac:dyDescent="0.25"/>
  <cols>
    <col min="1" max="1" width="10.42578125" style="203" customWidth="1"/>
    <col min="2" max="2" width="43" style="203" customWidth="1"/>
    <col min="3" max="3" width="19.7109375" style="203" customWidth="1"/>
    <col min="4" max="4" width="21" style="203" customWidth="1"/>
    <col min="5" max="5" width="17.5703125" style="203" customWidth="1"/>
    <col min="6" max="6" width="19.7109375" style="203" customWidth="1"/>
    <col min="7" max="7" width="13.28515625" style="203" customWidth="1"/>
    <col min="8" max="8" width="14.140625" style="203" customWidth="1"/>
    <col min="9" max="9" width="13.140625" style="203" customWidth="1"/>
    <col min="10" max="10" width="13.5703125" style="203" customWidth="1"/>
    <col min="11" max="11" width="13.85546875" style="203" customWidth="1"/>
    <col min="12" max="12" width="13.42578125" style="203" customWidth="1"/>
    <col min="13" max="13" width="12" style="203" customWidth="1"/>
    <col min="14" max="14" width="11" style="203" customWidth="1"/>
    <col min="15" max="15" width="11.85546875" style="203" customWidth="1"/>
    <col min="16" max="16" width="10.7109375" style="203" customWidth="1"/>
    <col min="17" max="17" width="19.85546875" style="203" customWidth="1"/>
    <col min="18" max="18" width="12.85546875" style="261" customWidth="1"/>
    <col min="19" max="19" width="13.5703125" style="203" customWidth="1"/>
    <col min="20" max="20" width="43" style="203" customWidth="1"/>
    <col min="21" max="16384" width="9.140625" style="203"/>
  </cols>
  <sheetData>
    <row r="1" spans="1:23" ht="18.75" x14ac:dyDescent="0.25">
      <c r="A1" s="198"/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9"/>
      <c r="S1" s="200" t="s">
        <v>22</v>
      </c>
      <c r="T1" s="200"/>
      <c r="U1" s="201"/>
      <c r="V1" s="198"/>
      <c r="W1" s="202"/>
    </row>
    <row r="2" spans="1:23" ht="18.75" x14ac:dyDescent="0.3">
      <c r="A2" s="198"/>
      <c r="B2" s="198"/>
      <c r="C2" s="204"/>
      <c r="D2" s="204"/>
      <c r="E2" s="204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9"/>
      <c r="S2" s="198"/>
      <c r="T2" s="202" t="s">
        <v>17</v>
      </c>
      <c r="U2" s="205"/>
      <c r="V2" s="198"/>
      <c r="W2" s="202"/>
    </row>
    <row r="3" spans="1:23" ht="18.75" x14ac:dyDescent="0.3">
      <c r="A3" s="198"/>
      <c r="B3" s="198"/>
      <c r="C3" s="204"/>
      <c r="D3" s="204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206" t="s">
        <v>887</v>
      </c>
      <c r="S3" s="206"/>
      <c r="T3" s="206"/>
      <c r="U3" s="205"/>
      <c r="V3" s="198"/>
      <c r="W3" s="202"/>
    </row>
    <row r="4" spans="1:23" ht="18.75" x14ac:dyDescent="0.3">
      <c r="A4" s="207" t="s">
        <v>930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8"/>
      <c r="V4" s="208"/>
      <c r="W4" s="208"/>
    </row>
    <row r="5" spans="1:23" ht="18.75" x14ac:dyDescent="0.3">
      <c r="A5" s="198"/>
      <c r="B5" s="198"/>
      <c r="C5" s="204"/>
      <c r="D5" s="204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9"/>
      <c r="S5" s="198"/>
      <c r="T5" s="198"/>
      <c r="U5" s="198"/>
      <c r="V5" s="198"/>
      <c r="W5" s="205"/>
    </row>
    <row r="6" spans="1:23" ht="18.75" customHeight="1" x14ac:dyDescent="0.3">
      <c r="A6" s="209" t="s">
        <v>968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10"/>
      <c r="V6" s="210"/>
      <c r="W6" s="210"/>
    </row>
    <row r="7" spans="1:23" ht="18.75" customHeight="1" x14ac:dyDescent="0.3">
      <c r="A7" s="209" t="s">
        <v>20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11"/>
      <c r="V7" s="211"/>
      <c r="W7" s="211"/>
    </row>
    <row r="8" spans="1:23" ht="18.75" x14ac:dyDescent="0.3">
      <c r="A8" s="212"/>
      <c r="B8" s="212"/>
      <c r="C8" s="212"/>
      <c r="D8" s="213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4"/>
      <c r="U8" s="211"/>
      <c r="V8" s="211"/>
      <c r="W8" s="211"/>
    </row>
    <row r="9" spans="1:23" ht="15.75" x14ac:dyDescent="0.25">
      <c r="A9" s="215" t="s">
        <v>19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6"/>
      <c r="V9" s="216"/>
      <c r="W9" s="216"/>
    </row>
    <row r="10" spans="1:23" ht="15.75" x14ac:dyDescent="0.25">
      <c r="A10" s="217" t="s">
        <v>18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8"/>
      <c r="V10" s="218"/>
      <c r="W10" s="218"/>
    </row>
    <row r="11" spans="1:23" ht="15.75" x14ac:dyDescent="0.25">
      <c r="A11" s="218"/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9"/>
      <c r="S11" s="218"/>
      <c r="T11" s="218"/>
      <c r="U11" s="218"/>
      <c r="V11" s="218"/>
      <c r="W11" s="218"/>
    </row>
    <row r="12" spans="1:23" ht="18.75" x14ac:dyDescent="0.25">
      <c r="A12" s="220" t="s">
        <v>931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1"/>
      <c r="V12" s="221"/>
      <c r="W12" s="221"/>
    </row>
    <row r="13" spans="1:23" ht="15.75" x14ac:dyDescent="0.25">
      <c r="A13" s="217" t="s">
        <v>21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8"/>
      <c r="V13" s="218"/>
      <c r="W13" s="218"/>
    </row>
    <row r="14" spans="1:23" ht="18.75" x14ac:dyDescent="0.3">
      <c r="A14" s="198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9"/>
      <c r="S14" s="198"/>
      <c r="T14" s="198"/>
      <c r="U14" s="198"/>
      <c r="V14" s="198"/>
      <c r="W14" s="205"/>
    </row>
    <row r="15" spans="1:23" ht="42.75" customHeight="1" thickBot="1" x14ac:dyDescent="0.35">
      <c r="A15" s="222" t="s">
        <v>878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4"/>
      <c r="V15" s="208"/>
      <c r="W15" s="208"/>
    </row>
    <row r="16" spans="1:23" ht="120.75" customHeight="1" x14ac:dyDescent="0.25">
      <c r="A16" s="225" t="s">
        <v>893</v>
      </c>
      <c r="B16" s="226" t="s">
        <v>900</v>
      </c>
      <c r="C16" s="226" t="s">
        <v>1</v>
      </c>
      <c r="D16" s="226" t="s">
        <v>15</v>
      </c>
      <c r="E16" s="226" t="s">
        <v>946</v>
      </c>
      <c r="F16" s="226" t="s">
        <v>947</v>
      </c>
      <c r="G16" s="226" t="s">
        <v>948</v>
      </c>
      <c r="H16" s="226"/>
      <c r="I16" s="226"/>
      <c r="J16" s="226"/>
      <c r="K16" s="226"/>
      <c r="L16" s="226"/>
      <c r="M16" s="226"/>
      <c r="N16" s="226"/>
      <c r="O16" s="226"/>
      <c r="P16" s="226"/>
      <c r="Q16" s="226" t="s">
        <v>16</v>
      </c>
      <c r="R16" s="226" t="s">
        <v>2</v>
      </c>
      <c r="S16" s="226"/>
      <c r="T16" s="227" t="s">
        <v>3</v>
      </c>
    </row>
    <row r="17" spans="1:23" ht="24" customHeight="1" x14ac:dyDescent="0.25">
      <c r="A17" s="228"/>
      <c r="B17" s="229"/>
      <c r="C17" s="229"/>
      <c r="D17" s="229"/>
      <c r="E17" s="229"/>
      <c r="F17" s="229"/>
      <c r="G17" s="229" t="s">
        <v>4</v>
      </c>
      <c r="H17" s="229"/>
      <c r="I17" s="229" t="s">
        <v>5</v>
      </c>
      <c r="J17" s="229"/>
      <c r="K17" s="229" t="s">
        <v>6</v>
      </c>
      <c r="L17" s="229"/>
      <c r="M17" s="229" t="s">
        <v>7</v>
      </c>
      <c r="N17" s="229"/>
      <c r="O17" s="229" t="s">
        <v>8</v>
      </c>
      <c r="P17" s="229"/>
      <c r="Q17" s="229"/>
      <c r="R17" s="229" t="s">
        <v>9</v>
      </c>
      <c r="S17" s="229" t="s">
        <v>10</v>
      </c>
      <c r="T17" s="230"/>
      <c r="V17" s="231"/>
    </row>
    <row r="18" spans="1:23" ht="71.25" customHeight="1" thickBot="1" x14ac:dyDescent="0.3">
      <c r="A18" s="232"/>
      <c r="B18" s="233"/>
      <c r="C18" s="233"/>
      <c r="D18" s="233"/>
      <c r="E18" s="233"/>
      <c r="F18" s="233"/>
      <c r="G18" s="234" t="s">
        <v>11</v>
      </c>
      <c r="H18" s="234" t="s">
        <v>12</v>
      </c>
      <c r="I18" s="234" t="s">
        <v>11</v>
      </c>
      <c r="J18" s="234" t="s">
        <v>12</v>
      </c>
      <c r="K18" s="234" t="s">
        <v>11</v>
      </c>
      <c r="L18" s="234" t="s">
        <v>12</v>
      </c>
      <c r="M18" s="234" t="s">
        <v>11</v>
      </c>
      <c r="N18" s="234" t="s">
        <v>12</v>
      </c>
      <c r="O18" s="234" t="s">
        <v>11</v>
      </c>
      <c r="P18" s="234" t="s">
        <v>12</v>
      </c>
      <c r="Q18" s="233"/>
      <c r="R18" s="233"/>
      <c r="S18" s="233"/>
      <c r="T18" s="235"/>
      <c r="W18" s="231"/>
    </row>
    <row r="19" spans="1:23" ht="15.75" x14ac:dyDescent="0.25">
      <c r="A19" s="236">
        <v>1</v>
      </c>
      <c r="B19" s="237">
        <v>2</v>
      </c>
      <c r="C19" s="237">
        <v>3</v>
      </c>
      <c r="D19" s="237">
        <v>4</v>
      </c>
      <c r="E19" s="237">
        <v>5</v>
      </c>
      <c r="F19" s="237">
        <v>6</v>
      </c>
      <c r="G19" s="237">
        <v>7</v>
      </c>
      <c r="H19" s="237">
        <v>8</v>
      </c>
      <c r="I19" s="237">
        <v>9</v>
      </c>
      <c r="J19" s="237">
        <v>10</v>
      </c>
      <c r="K19" s="237">
        <v>11</v>
      </c>
      <c r="L19" s="237">
        <v>12</v>
      </c>
      <c r="M19" s="237">
        <v>13</v>
      </c>
      <c r="N19" s="237">
        <v>14</v>
      </c>
      <c r="O19" s="237">
        <v>15</v>
      </c>
      <c r="P19" s="237">
        <v>16</v>
      </c>
      <c r="Q19" s="237">
        <v>17</v>
      </c>
      <c r="R19" s="238">
        <v>18</v>
      </c>
      <c r="S19" s="237">
        <v>19</v>
      </c>
      <c r="T19" s="239">
        <v>20</v>
      </c>
    </row>
    <row r="20" spans="1:23" ht="32.25" customHeight="1" x14ac:dyDescent="0.25">
      <c r="A20" s="240"/>
      <c r="B20" s="241" t="s">
        <v>894</v>
      </c>
      <c r="C20" s="242"/>
      <c r="D20" s="243">
        <f>SUM(D21:D24)</f>
        <v>65.064658895999997</v>
      </c>
      <c r="E20" s="243">
        <f t="shared" ref="E20:R20" si="0">SUM(E21:E24)</f>
        <v>0</v>
      </c>
      <c r="F20" s="243">
        <f t="shared" si="0"/>
        <v>0</v>
      </c>
      <c r="G20" s="243">
        <f t="shared" si="0"/>
        <v>65.064658895999997</v>
      </c>
      <c r="H20" s="243">
        <f t="shared" si="0"/>
        <v>1.4840789760000002</v>
      </c>
      <c r="I20" s="243">
        <f t="shared" si="0"/>
        <v>0</v>
      </c>
      <c r="J20" s="243">
        <f t="shared" si="0"/>
        <v>0</v>
      </c>
      <c r="K20" s="243">
        <f t="shared" si="0"/>
        <v>0</v>
      </c>
      <c r="L20" s="243">
        <f t="shared" si="0"/>
        <v>1.4840789760000002</v>
      </c>
      <c r="M20" s="243">
        <f t="shared" si="0"/>
        <v>0</v>
      </c>
      <c r="N20" s="243">
        <f t="shared" si="0"/>
        <v>0</v>
      </c>
      <c r="O20" s="243">
        <f t="shared" si="0"/>
        <v>65.064658895999997</v>
      </c>
      <c r="P20" s="243">
        <f t="shared" si="0"/>
        <v>0</v>
      </c>
      <c r="Q20" s="243">
        <f t="shared" si="0"/>
        <v>0</v>
      </c>
      <c r="R20" s="243">
        <f t="shared" si="0"/>
        <v>-63.580579919999998</v>
      </c>
      <c r="S20" s="243">
        <f>R20/G20*100</f>
        <v>-97.719070535093152</v>
      </c>
      <c r="T20" s="244">
        <v>0</v>
      </c>
    </row>
    <row r="21" spans="1:23" ht="36" customHeight="1" x14ac:dyDescent="0.25">
      <c r="A21" s="240">
        <v>1</v>
      </c>
      <c r="B21" s="241" t="s">
        <v>895</v>
      </c>
      <c r="C21" s="242"/>
      <c r="D21" s="243">
        <f>G21</f>
        <v>13.868181144000001</v>
      </c>
      <c r="E21" s="243">
        <f t="shared" ref="E21:R21" si="1">E25</f>
        <v>0</v>
      </c>
      <c r="F21" s="243">
        <f t="shared" si="1"/>
        <v>0</v>
      </c>
      <c r="G21" s="243">
        <f t="shared" si="1"/>
        <v>13.868181144000001</v>
      </c>
      <c r="H21" s="243">
        <f t="shared" si="1"/>
        <v>0</v>
      </c>
      <c r="I21" s="243">
        <f t="shared" si="1"/>
        <v>0</v>
      </c>
      <c r="J21" s="243">
        <f t="shared" si="1"/>
        <v>0</v>
      </c>
      <c r="K21" s="243">
        <f t="shared" si="1"/>
        <v>0</v>
      </c>
      <c r="L21" s="243">
        <f t="shared" si="1"/>
        <v>0</v>
      </c>
      <c r="M21" s="243">
        <f t="shared" si="1"/>
        <v>0</v>
      </c>
      <c r="N21" s="243">
        <f t="shared" si="1"/>
        <v>0</v>
      </c>
      <c r="O21" s="243">
        <f t="shared" si="1"/>
        <v>13.868181144000001</v>
      </c>
      <c r="P21" s="243">
        <f t="shared" si="1"/>
        <v>0</v>
      </c>
      <c r="Q21" s="243">
        <f t="shared" si="1"/>
        <v>0</v>
      </c>
      <c r="R21" s="243">
        <f t="shared" si="1"/>
        <v>-13.868181144000001</v>
      </c>
      <c r="S21" s="243">
        <f>R21/G21*100</f>
        <v>-100</v>
      </c>
      <c r="T21" s="244">
        <v>0</v>
      </c>
    </row>
    <row r="22" spans="1:23" ht="23.25" customHeight="1" x14ac:dyDescent="0.25">
      <c r="A22" s="240">
        <v>2</v>
      </c>
      <c r="B22" s="241" t="s">
        <v>898</v>
      </c>
      <c r="C22" s="242"/>
      <c r="D22" s="243">
        <f>G22</f>
        <v>35.639177748000002</v>
      </c>
      <c r="E22" s="243">
        <f t="shared" ref="E22:R22" si="2">E30</f>
        <v>0</v>
      </c>
      <c r="F22" s="243">
        <f t="shared" si="2"/>
        <v>0</v>
      </c>
      <c r="G22" s="243">
        <f t="shared" si="2"/>
        <v>35.639177748000002</v>
      </c>
      <c r="H22" s="243">
        <f t="shared" si="2"/>
        <v>0</v>
      </c>
      <c r="I22" s="243">
        <f t="shared" si="2"/>
        <v>0</v>
      </c>
      <c r="J22" s="243">
        <f t="shared" si="2"/>
        <v>0</v>
      </c>
      <c r="K22" s="243">
        <f t="shared" si="2"/>
        <v>0</v>
      </c>
      <c r="L22" s="243">
        <f t="shared" si="2"/>
        <v>0</v>
      </c>
      <c r="M22" s="243">
        <f t="shared" si="2"/>
        <v>0</v>
      </c>
      <c r="N22" s="243">
        <f t="shared" si="2"/>
        <v>0</v>
      </c>
      <c r="O22" s="243">
        <f t="shared" si="2"/>
        <v>35.639177748000002</v>
      </c>
      <c r="P22" s="243">
        <f t="shared" si="2"/>
        <v>0</v>
      </c>
      <c r="Q22" s="243">
        <f t="shared" si="2"/>
        <v>0</v>
      </c>
      <c r="R22" s="243">
        <f t="shared" si="2"/>
        <v>-35.639177748000002</v>
      </c>
      <c r="S22" s="243">
        <f t="shared" ref="S22:S48" si="3">R22/G22*100</f>
        <v>-100</v>
      </c>
      <c r="T22" s="244">
        <v>0</v>
      </c>
    </row>
    <row r="23" spans="1:23" ht="33" customHeight="1" x14ac:dyDescent="0.25">
      <c r="A23" s="240">
        <v>3</v>
      </c>
      <c r="B23" s="241" t="s">
        <v>896</v>
      </c>
      <c r="C23" s="242"/>
      <c r="D23" s="243">
        <f>G23</f>
        <v>15.557300003999998</v>
      </c>
      <c r="E23" s="243">
        <f t="shared" ref="E23:R23" si="4">E42</f>
        <v>0</v>
      </c>
      <c r="F23" s="243">
        <f t="shared" si="4"/>
        <v>0</v>
      </c>
      <c r="G23" s="243">
        <f>G42</f>
        <v>15.557300003999998</v>
      </c>
      <c r="H23" s="243">
        <f t="shared" si="4"/>
        <v>0</v>
      </c>
      <c r="I23" s="243">
        <f t="shared" si="4"/>
        <v>0</v>
      </c>
      <c r="J23" s="243">
        <f t="shared" si="4"/>
        <v>0</v>
      </c>
      <c r="K23" s="243">
        <f t="shared" si="4"/>
        <v>0</v>
      </c>
      <c r="L23" s="243">
        <f t="shared" si="4"/>
        <v>0</v>
      </c>
      <c r="M23" s="243">
        <f t="shared" si="4"/>
        <v>0</v>
      </c>
      <c r="N23" s="243">
        <f t="shared" si="4"/>
        <v>0</v>
      </c>
      <c r="O23" s="243">
        <f t="shared" si="4"/>
        <v>15.557300003999998</v>
      </c>
      <c r="P23" s="243">
        <f t="shared" si="4"/>
        <v>0</v>
      </c>
      <c r="Q23" s="243">
        <f t="shared" si="4"/>
        <v>0</v>
      </c>
      <c r="R23" s="243">
        <f t="shared" si="4"/>
        <v>-15.557300003999998</v>
      </c>
      <c r="S23" s="243">
        <f t="shared" si="3"/>
        <v>-100</v>
      </c>
      <c r="T23" s="244">
        <v>0</v>
      </c>
    </row>
    <row r="24" spans="1:23" ht="20.25" customHeight="1" x14ac:dyDescent="0.25">
      <c r="A24" s="240">
        <v>4</v>
      </c>
      <c r="B24" s="241" t="s">
        <v>897</v>
      </c>
      <c r="C24" s="242"/>
      <c r="D24" s="243">
        <f>G24</f>
        <v>0</v>
      </c>
      <c r="E24" s="243">
        <f t="shared" ref="E24:R24" si="5">E46</f>
        <v>0</v>
      </c>
      <c r="F24" s="243">
        <f t="shared" si="5"/>
        <v>0</v>
      </c>
      <c r="G24" s="243">
        <f t="shared" si="5"/>
        <v>0</v>
      </c>
      <c r="H24" s="243">
        <f t="shared" si="5"/>
        <v>1.4840789760000002</v>
      </c>
      <c r="I24" s="243">
        <f t="shared" si="5"/>
        <v>0</v>
      </c>
      <c r="J24" s="243">
        <f t="shared" si="5"/>
        <v>0</v>
      </c>
      <c r="K24" s="243">
        <f t="shared" si="5"/>
        <v>0</v>
      </c>
      <c r="L24" s="243">
        <f t="shared" si="5"/>
        <v>1.4840789760000002</v>
      </c>
      <c r="M24" s="243">
        <f t="shared" si="5"/>
        <v>0</v>
      </c>
      <c r="N24" s="243">
        <f t="shared" si="5"/>
        <v>0</v>
      </c>
      <c r="O24" s="243">
        <f t="shared" si="5"/>
        <v>0</v>
      </c>
      <c r="P24" s="243">
        <f t="shared" si="5"/>
        <v>0</v>
      </c>
      <c r="Q24" s="243">
        <f t="shared" si="5"/>
        <v>0</v>
      </c>
      <c r="R24" s="243">
        <f t="shared" si="5"/>
        <v>1.4840789760000002</v>
      </c>
      <c r="S24" s="243">
        <v>0</v>
      </c>
      <c r="T24" s="244">
        <v>0</v>
      </c>
    </row>
    <row r="25" spans="1:23" ht="34.5" customHeight="1" x14ac:dyDescent="0.25">
      <c r="A25" s="240">
        <v>1</v>
      </c>
      <c r="B25" s="245" t="s">
        <v>895</v>
      </c>
      <c r="C25" s="242"/>
      <c r="D25" s="243">
        <f>D28+D29</f>
        <v>13.868181144000001</v>
      </c>
      <c r="E25" s="243">
        <v>0</v>
      </c>
      <c r="F25" s="243">
        <v>0</v>
      </c>
      <c r="G25" s="243">
        <f>I25+K25+M25+O25</f>
        <v>13.868181144000001</v>
      </c>
      <c r="H25" s="243">
        <f>J25+L25+N25+P25</f>
        <v>0</v>
      </c>
      <c r="I25" s="243">
        <f>SUM(I26:I27)</f>
        <v>0</v>
      </c>
      <c r="J25" s="243">
        <v>0</v>
      </c>
      <c r="K25" s="243">
        <f>SUM(K26:K27)</f>
        <v>0</v>
      </c>
      <c r="L25" s="243">
        <v>0</v>
      </c>
      <c r="M25" s="243">
        <f>SUM(M26:M27)</f>
        <v>0</v>
      </c>
      <c r="N25" s="243">
        <v>0</v>
      </c>
      <c r="O25" s="243">
        <f>O28+O29</f>
        <v>13.868181144000001</v>
      </c>
      <c r="P25" s="243">
        <f>SUM(P26:P27)</f>
        <v>0</v>
      </c>
      <c r="Q25" s="243">
        <v>0</v>
      </c>
      <c r="R25" s="243">
        <f>R28+R29</f>
        <v>-13.868181144000001</v>
      </c>
      <c r="S25" s="243">
        <f t="shared" si="3"/>
        <v>-100</v>
      </c>
      <c r="T25" s="244">
        <v>0</v>
      </c>
    </row>
    <row r="26" spans="1:23" ht="34.5" hidden="1" customHeight="1" x14ac:dyDescent="0.25">
      <c r="A26" s="240"/>
      <c r="B26" s="246"/>
      <c r="C26" s="247"/>
      <c r="D26" s="243"/>
      <c r="E26" s="243"/>
      <c r="F26" s="243"/>
      <c r="G26" s="243">
        <f t="shared" ref="G26:G29" si="6">I26+K26+M26+O26</f>
        <v>0</v>
      </c>
      <c r="H26" s="243"/>
      <c r="I26" s="243"/>
      <c r="J26" s="243"/>
      <c r="K26" s="243"/>
      <c r="L26" s="248"/>
      <c r="M26" s="243"/>
      <c r="N26" s="248"/>
      <c r="O26" s="243"/>
      <c r="P26" s="248"/>
      <c r="Q26" s="243"/>
      <c r="R26" s="243"/>
      <c r="S26" s="243" t="e">
        <f t="shared" si="3"/>
        <v>#DIV/0!</v>
      </c>
      <c r="T26" s="249"/>
    </row>
    <row r="27" spans="1:23" ht="34.5" hidden="1" customHeight="1" x14ac:dyDescent="0.25">
      <c r="A27" s="240"/>
      <c r="B27" s="246"/>
      <c r="C27" s="247"/>
      <c r="D27" s="243"/>
      <c r="E27" s="243"/>
      <c r="F27" s="243"/>
      <c r="G27" s="243">
        <f t="shared" si="6"/>
        <v>0</v>
      </c>
      <c r="H27" s="243"/>
      <c r="I27" s="243"/>
      <c r="J27" s="243"/>
      <c r="K27" s="243"/>
      <c r="L27" s="248"/>
      <c r="M27" s="243"/>
      <c r="N27" s="248"/>
      <c r="O27" s="243"/>
      <c r="P27" s="248"/>
      <c r="Q27" s="243"/>
      <c r="R27" s="243"/>
      <c r="S27" s="243" t="e">
        <f t="shared" si="3"/>
        <v>#DIV/0!</v>
      </c>
      <c r="T27" s="249"/>
    </row>
    <row r="28" spans="1:23" ht="34.5" customHeight="1" x14ac:dyDescent="0.25">
      <c r="A28" s="250" t="s">
        <v>258</v>
      </c>
      <c r="B28" s="251" t="s">
        <v>933</v>
      </c>
      <c r="C28" s="252" t="s">
        <v>938</v>
      </c>
      <c r="D28" s="253">
        <f>G28</f>
        <v>6.6031389240000005</v>
      </c>
      <c r="E28" s="243">
        <v>0</v>
      </c>
      <c r="F28" s="243">
        <v>0</v>
      </c>
      <c r="G28" s="243">
        <f t="shared" si="6"/>
        <v>6.6031389240000005</v>
      </c>
      <c r="H28" s="243">
        <v>0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48">
        <v>6.6031389240000005</v>
      </c>
      <c r="P28" s="248">
        <v>0</v>
      </c>
      <c r="Q28" s="248">
        <v>0</v>
      </c>
      <c r="R28" s="243">
        <f t="shared" ref="R28:R29" si="7">H28-G28</f>
        <v>-6.6031389240000005</v>
      </c>
      <c r="S28" s="243">
        <f t="shared" si="3"/>
        <v>-100</v>
      </c>
      <c r="T28" s="249" t="s">
        <v>967</v>
      </c>
    </row>
    <row r="29" spans="1:23" ht="34.5" customHeight="1" x14ac:dyDescent="0.25">
      <c r="A29" s="250" t="s">
        <v>266</v>
      </c>
      <c r="B29" s="251" t="s">
        <v>934</v>
      </c>
      <c r="C29" s="252" t="s">
        <v>939</v>
      </c>
      <c r="D29" s="253">
        <f>G29</f>
        <v>7.2650422199999998</v>
      </c>
      <c r="E29" s="243">
        <v>0</v>
      </c>
      <c r="F29" s="243">
        <v>0</v>
      </c>
      <c r="G29" s="243">
        <f t="shared" si="6"/>
        <v>7.2650422199999998</v>
      </c>
      <c r="H29" s="243">
        <v>0</v>
      </c>
      <c r="I29" s="243">
        <v>0</v>
      </c>
      <c r="J29" s="243">
        <v>0</v>
      </c>
      <c r="K29" s="243">
        <v>0</v>
      </c>
      <c r="L29" s="243">
        <v>0</v>
      </c>
      <c r="M29" s="243">
        <v>0</v>
      </c>
      <c r="N29" s="243">
        <v>0</v>
      </c>
      <c r="O29" s="248">
        <v>7.2650422199999998</v>
      </c>
      <c r="P29" s="248">
        <v>0</v>
      </c>
      <c r="Q29" s="248">
        <v>0</v>
      </c>
      <c r="R29" s="243">
        <f t="shared" si="7"/>
        <v>-7.2650422199999998</v>
      </c>
      <c r="S29" s="243">
        <f t="shared" si="3"/>
        <v>-100</v>
      </c>
      <c r="T29" s="249" t="s">
        <v>967</v>
      </c>
    </row>
    <row r="30" spans="1:23" ht="36.75" customHeight="1" x14ac:dyDescent="0.25">
      <c r="A30" s="250">
        <v>2</v>
      </c>
      <c r="B30" s="254" t="s">
        <v>898</v>
      </c>
      <c r="C30" s="242"/>
      <c r="D30" s="253">
        <f>D39+D40+D41</f>
        <v>35.639177748000002</v>
      </c>
      <c r="E30" s="243">
        <v>0</v>
      </c>
      <c r="F30" s="243">
        <v>0</v>
      </c>
      <c r="G30" s="243">
        <f t="shared" ref="G30:G48" si="8">I30+K30+M30+O30</f>
        <v>35.639177748000002</v>
      </c>
      <c r="H30" s="243">
        <f t="shared" ref="H30" si="9">J30+L30+N30+P30</f>
        <v>0</v>
      </c>
      <c r="I30" s="248">
        <v>0</v>
      </c>
      <c r="J30" s="248">
        <v>0</v>
      </c>
      <c r="K30" s="243">
        <f>SUM(K31:K32)</f>
        <v>0</v>
      </c>
      <c r="L30" s="243">
        <v>0</v>
      </c>
      <c r="M30" s="243">
        <f>SUM(M31:M32)</f>
        <v>0</v>
      </c>
      <c r="N30" s="243">
        <v>0</v>
      </c>
      <c r="O30" s="243">
        <f>O39+O40+O41</f>
        <v>35.639177748000002</v>
      </c>
      <c r="P30" s="243">
        <f>SUM(P31:P38)</f>
        <v>0</v>
      </c>
      <c r="Q30" s="243">
        <v>0</v>
      </c>
      <c r="R30" s="243">
        <f>R39+R40+R41</f>
        <v>-35.639177748000002</v>
      </c>
      <c r="S30" s="243">
        <f t="shared" si="3"/>
        <v>-100</v>
      </c>
      <c r="T30" s="255">
        <v>0</v>
      </c>
    </row>
    <row r="31" spans="1:23" ht="36.75" hidden="1" customHeight="1" x14ac:dyDescent="0.25">
      <c r="A31" s="250"/>
      <c r="B31" s="251"/>
      <c r="C31" s="247"/>
      <c r="D31" s="253"/>
      <c r="E31" s="243"/>
      <c r="F31" s="243"/>
      <c r="G31" s="243"/>
      <c r="H31" s="243"/>
      <c r="I31" s="248"/>
      <c r="J31" s="248"/>
      <c r="K31" s="248"/>
      <c r="L31" s="248"/>
      <c r="M31" s="248"/>
      <c r="N31" s="248"/>
      <c r="O31" s="248"/>
      <c r="P31" s="248"/>
      <c r="Q31" s="243"/>
      <c r="R31" s="243"/>
      <c r="S31" s="243"/>
      <c r="T31" s="249"/>
    </row>
    <row r="32" spans="1:23" ht="36.75" hidden="1" customHeight="1" x14ac:dyDescent="0.25">
      <c r="A32" s="250"/>
      <c r="B32" s="251"/>
      <c r="C32" s="247"/>
      <c r="D32" s="253"/>
      <c r="E32" s="243"/>
      <c r="F32" s="243"/>
      <c r="G32" s="243"/>
      <c r="H32" s="243"/>
      <c r="I32" s="248"/>
      <c r="J32" s="248"/>
      <c r="K32" s="248"/>
      <c r="L32" s="248"/>
      <c r="M32" s="248"/>
      <c r="N32" s="248"/>
      <c r="O32" s="248"/>
      <c r="P32" s="248"/>
      <c r="Q32" s="243"/>
      <c r="R32" s="243"/>
      <c r="S32" s="243"/>
      <c r="T32" s="249"/>
    </row>
    <row r="33" spans="1:20" ht="36.75" hidden="1" customHeight="1" x14ac:dyDescent="0.25">
      <c r="A33" s="250"/>
      <c r="B33" s="251"/>
      <c r="C33" s="242"/>
      <c r="D33" s="253"/>
      <c r="E33" s="243"/>
      <c r="F33" s="243"/>
      <c r="G33" s="243"/>
      <c r="H33" s="243"/>
      <c r="I33" s="248"/>
      <c r="J33" s="248"/>
      <c r="K33" s="248"/>
      <c r="L33" s="248"/>
      <c r="M33" s="248"/>
      <c r="N33" s="248"/>
      <c r="O33" s="248"/>
      <c r="P33" s="248"/>
      <c r="Q33" s="243"/>
      <c r="R33" s="243"/>
      <c r="S33" s="243"/>
      <c r="T33" s="249"/>
    </row>
    <row r="34" spans="1:20" ht="36.75" hidden="1" customHeight="1" x14ac:dyDescent="0.25">
      <c r="A34" s="250"/>
      <c r="B34" s="251"/>
      <c r="C34" s="242"/>
      <c r="D34" s="253"/>
      <c r="E34" s="243"/>
      <c r="F34" s="243"/>
      <c r="G34" s="243"/>
      <c r="H34" s="243"/>
      <c r="I34" s="248"/>
      <c r="J34" s="248"/>
      <c r="K34" s="248"/>
      <c r="L34" s="248"/>
      <c r="M34" s="248"/>
      <c r="N34" s="248"/>
      <c r="O34" s="248"/>
      <c r="P34" s="248"/>
      <c r="Q34" s="243"/>
      <c r="R34" s="243"/>
      <c r="S34" s="243"/>
      <c r="T34" s="249"/>
    </row>
    <row r="35" spans="1:20" ht="36.75" hidden="1" customHeight="1" x14ac:dyDescent="0.25">
      <c r="A35" s="250"/>
      <c r="B35" s="251"/>
      <c r="C35" s="242"/>
      <c r="D35" s="253"/>
      <c r="E35" s="243"/>
      <c r="F35" s="243"/>
      <c r="G35" s="243"/>
      <c r="H35" s="243"/>
      <c r="I35" s="248"/>
      <c r="J35" s="248"/>
      <c r="K35" s="248"/>
      <c r="L35" s="248"/>
      <c r="M35" s="248"/>
      <c r="N35" s="248"/>
      <c r="O35" s="248"/>
      <c r="P35" s="248"/>
      <c r="Q35" s="243"/>
      <c r="R35" s="243"/>
      <c r="S35" s="243"/>
      <c r="T35" s="249"/>
    </row>
    <row r="36" spans="1:20" ht="36.75" hidden="1" customHeight="1" x14ac:dyDescent="0.25">
      <c r="A36" s="250"/>
      <c r="B36" s="251"/>
      <c r="C36" s="242"/>
      <c r="D36" s="253"/>
      <c r="E36" s="243"/>
      <c r="F36" s="243"/>
      <c r="G36" s="243"/>
      <c r="H36" s="243"/>
      <c r="I36" s="248"/>
      <c r="J36" s="248"/>
      <c r="K36" s="248"/>
      <c r="L36" s="248"/>
      <c r="M36" s="248"/>
      <c r="N36" s="248"/>
      <c r="O36" s="248"/>
      <c r="P36" s="248"/>
      <c r="Q36" s="243"/>
      <c r="R36" s="243"/>
      <c r="S36" s="243"/>
      <c r="T36" s="249"/>
    </row>
    <row r="37" spans="1:20" ht="36.75" hidden="1" customHeight="1" x14ac:dyDescent="0.25">
      <c r="A37" s="250"/>
      <c r="B37" s="251"/>
      <c r="C37" s="242"/>
      <c r="D37" s="253"/>
      <c r="E37" s="243"/>
      <c r="F37" s="243"/>
      <c r="G37" s="243"/>
      <c r="H37" s="243"/>
      <c r="I37" s="248"/>
      <c r="J37" s="248"/>
      <c r="K37" s="248"/>
      <c r="L37" s="248"/>
      <c r="M37" s="248"/>
      <c r="N37" s="248"/>
      <c r="O37" s="248"/>
      <c r="P37" s="248"/>
      <c r="Q37" s="243"/>
      <c r="R37" s="243"/>
      <c r="S37" s="243"/>
      <c r="T37" s="249"/>
    </row>
    <row r="38" spans="1:20" ht="36.75" hidden="1" customHeight="1" x14ac:dyDescent="0.25">
      <c r="A38" s="250"/>
      <c r="B38" s="251"/>
      <c r="C38" s="242"/>
      <c r="D38" s="253"/>
      <c r="E38" s="243"/>
      <c r="F38" s="243"/>
      <c r="G38" s="243"/>
      <c r="H38" s="243"/>
      <c r="I38" s="248"/>
      <c r="J38" s="248"/>
      <c r="K38" s="248"/>
      <c r="L38" s="248"/>
      <c r="M38" s="248"/>
      <c r="N38" s="248"/>
      <c r="O38" s="248"/>
      <c r="P38" s="248"/>
      <c r="Q38" s="243"/>
      <c r="R38" s="243"/>
      <c r="S38" s="243"/>
      <c r="T38" s="255"/>
    </row>
    <row r="39" spans="1:20" ht="36.75" customHeight="1" x14ac:dyDescent="0.25">
      <c r="A39" s="250" t="s">
        <v>288</v>
      </c>
      <c r="B39" s="251" t="s">
        <v>935</v>
      </c>
      <c r="C39" s="252" t="s">
        <v>940</v>
      </c>
      <c r="D39" s="253">
        <f>G39</f>
        <v>14.637089423999999</v>
      </c>
      <c r="E39" s="243">
        <v>0</v>
      </c>
      <c r="F39" s="243">
        <v>0</v>
      </c>
      <c r="G39" s="243">
        <f t="shared" si="8"/>
        <v>14.637089423999999</v>
      </c>
      <c r="H39" s="243">
        <v>0</v>
      </c>
      <c r="I39" s="243">
        <v>0</v>
      </c>
      <c r="J39" s="243">
        <v>0</v>
      </c>
      <c r="K39" s="243">
        <v>0</v>
      </c>
      <c r="L39" s="243">
        <v>0</v>
      </c>
      <c r="M39" s="243">
        <v>0</v>
      </c>
      <c r="N39" s="243">
        <v>0</v>
      </c>
      <c r="O39" s="248">
        <v>14.637089423999999</v>
      </c>
      <c r="P39" s="248">
        <v>0</v>
      </c>
      <c r="Q39" s="248">
        <v>0</v>
      </c>
      <c r="R39" s="243">
        <f t="shared" ref="R39:R41" si="10">H39-G39</f>
        <v>-14.637089423999999</v>
      </c>
      <c r="S39" s="243">
        <f t="shared" si="3"/>
        <v>-100</v>
      </c>
      <c r="T39" s="249" t="s">
        <v>967</v>
      </c>
    </row>
    <row r="40" spans="1:20" ht="36.75" customHeight="1" x14ac:dyDescent="0.25">
      <c r="A40" s="250" t="s">
        <v>293</v>
      </c>
      <c r="B40" s="251" t="s">
        <v>936</v>
      </c>
      <c r="C40" s="252" t="s">
        <v>941</v>
      </c>
      <c r="D40" s="253">
        <f t="shared" ref="D40:D41" si="11">G40</f>
        <v>16.543658256000001</v>
      </c>
      <c r="E40" s="243">
        <v>0</v>
      </c>
      <c r="F40" s="243">
        <v>0</v>
      </c>
      <c r="G40" s="243">
        <f t="shared" si="8"/>
        <v>16.543658256000001</v>
      </c>
      <c r="H40" s="243">
        <v>0</v>
      </c>
      <c r="I40" s="243">
        <v>0</v>
      </c>
      <c r="J40" s="243">
        <v>0</v>
      </c>
      <c r="K40" s="243">
        <v>0</v>
      </c>
      <c r="L40" s="243">
        <v>0</v>
      </c>
      <c r="M40" s="243">
        <v>0</v>
      </c>
      <c r="N40" s="243">
        <v>0</v>
      </c>
      <c r="O40" s="248">
        <v>16.543658256000001</v>
      </c>
      <c r="P40" s="248">
        <v>0</v>
      </c>
      <c r="Q40" s="248">
        <v>0</v>
      </c>
      <c r="R40" s="243">
        <f t="shared" si="10"/>
        <v>-16.543658256000001</v>
      </c>
      <c r="S40" s="243">
        <f t="shared" si="3"/>
        <v>-100</v>
      </c>
      <c r="T40" s="249" t="s">
        <v>967</v>
      </c>
    </row>
    <row r="41" spans="1:20" ht="36.75" customHeight="1" x14ac:dyDescent="0.25">
      <c r="A41" s="250" t="s">
        <v>294</v>
      </c>
      <c r="B41" s="251" t="s">
        <v>937</v>
      </c>
      <c r="C41" s="252" t="s">
        <v>942</v>
      </c>
      <c r="D41" s="253">
        <f t="shared" si="11"/>
        <v>4.4584300680000002</v>
      </c>
      <c r="E41" s="243">
        <v>0</v>
      </c>
      <c r="F41" s="243">
        <v>0</v>
      </c>
      <c r="G41" s="243">
        <f t="shared" si="8"/>
        <v>4.4584300680000002</v>
      </c>
      <c r="H41" s="243">
        <v>0</v>
      </c>
      <c r="I41" s="243">
        <v>0</v>
      </c>
      <c r="J41" s="243">
        <v>0</v>
      </c>
      <c r="K41" s="243">
        <v>0</v>
      </c>
      <c r="L41" s="243">
        <v>0</v>
      </c>
      <c r="M41" s="243">
        <v>0</v>
      </c>
      <c r="N41" s="243">
        <v>0</v>
      </c>
      <c r="O41" s="248">
        <v>4.4584300680000002</v>
      </c>
      <c r="P41" s="248">
        <v>0</v>
      </c>
      <c r="Q41" s="248">
        <v>0</v>
      </c>
      <c r="R41" s="243">
        <f t="shared" si="10"/>
        <v>-4.4584300680000002</v>
      </c>
      <c r="S41" s="243">
        <f t="shared" si="3"/>
        <v>-100</v>
      </c>
      <c r="T41" s="249" t="s">
        <v>967</v>
      </c>
    </row>
    <row r="42" spans="1:20" ht="35.25" customHeight="1" x14ac:dyDescent="0.25">
      <c r="A42" s="240">
        <v>3</v>
      </c>
      <c r="B42" s="256" t="s">
        <v>896</v>
      </c>
      <c r="C42" s="242"/>
      <c r="D42" s="253">
        <f t="shared" ref="D42:D48" si="12">G42</f>
        <v>15.557300003999998</v>
      </c>
      <c r="E42" s="243">
        <v>0</v>
      </c>
      <c r="F42" s="243">
        <v>0</v>
      </c>
      <c r="G42" s="243">
        <f t="shared" si="8"/>
        <v>15.557300003999998</v>
      </c>
      <c r="H42" s="248">
        <f>H43</f>
        <v>0</v>
      </c>
      <c r="I42" s="248">
        <f t="shared" ref="I42:P42" si="13">I43</f>
        <v>0</v>
      </c>
      <c r="J42" s="248">
        <f t="shared" si="13"/>
        <v>0</v>
      </c>
      <c r="K42" s="248">
        <f t="shared" si="13"/>
        <v>0</v>
      </c>
      <c r="L42" s="248">
        <f t="shared" si="13"/>
        <v>0</v>
      </c>
      <c r="M42" s="248">
        <f t="shared" si="13"/>
        <v>0</v>
      </c>
      <c r="N42" s="248">
        <f t="shared" si="13"/>
        <v>0</v>
      </c>
      <c r="O42" s="243">
        <f>O43+O44+O45</f>
        <v>15.557300003999998</v>
      </c>
      <c r="P42" s="248">
        <f t="shared" si="13"/>
        <v>0</v>
      </c>
      <c r="Q42" s="243">
        <v>0</v>
      </c>
      <c r="R42" s="243">
        <f t="shared" ref="R42:R46" si="14">H42-G42</f>
        <v>-15.557300003999998</v>
      </c>
      <c r="S42" s="243">
        <f t="shared" si="3"/>
        <v>-100</v>
      </c>
      <c r="T42" s="255">
        <v>0</v>
      </c>
    </row>
    <row r="43" spans="1:20" ht="35.25" customHeight="1" x14ac:dyDescent="0.25">
      <c r="A43" s="250" t="s">
        <v>357</v>
      </c>
      <c r="B43" s="251" t="s">
        <v>964</v>
      </c>
      <c r="C43" s="252" t="s">
        <v>943</v>
      </c>
      <c r="D43" s="253">
        <f>G43</f>
        <v>0.76979999999999993</v>
      </c>
      <c r="E43" s="243">
        <v>0</v>
      </c>
      <c r="F43" s="243">
        <v>0</v>
      </c>
      <c r="G43" s="243">
        <f t="shared" si="8"/>
        <v>0.76979999999999993</v>
      </c>
      <c r="H43" s="248">
        <v>0</v>
      </c>
      <c r="I43" s="248">
        <v>0</v>
      </c>
      <c r="J43" s="248">
        <v>0</v>
      </c>
      <c r="K43" s="248">
        <v>0</v>
      </c>
      <c r="L43" s="243">
        <v>0</v>
      </c>
      <c r="M43" s="248">
        <v>0</v>
      </c>
      <c r="N43" s="243">
        <v>0</v>
      </c>
      <c r="O43" s="248">
        <v>0.76979999999999993</v>
      </c>
      <c r="P43" s="243">
        <v>0</v>
      </c>
      <c r="Q43" s="243">
        <v>0</v>
      </c>
      <c r="R43" s="243">
        <f t="shared" si="14"/>
        <v>-0.76979999999999993</v>
      </c>
      <c r="S43" s="243">
        <f t="shared" si="3"/>
        <v>-100</v>
      </c>
      <c r="T43" s="249" t="s">
        <v>967</v>
      </c>
    </row>
    <row r="44" spans="1:20" ht="35.25" customHeight="1" x14ac:dyDescent="0.25">
      <c r="A44" s="250" t="s">
        <v>361</v>
      </c>
      <c r="B44" s="251" t="s">
        <v>965</v>
      </c>
      <c r="C44" s="252" t="s">
        <v>944</v>
      </c>
      <c r="D44" s="253">
        <f t="shared" ref="D44:D45" si="15">G44</f>
        <v>5.7875000039999991</v>
      </c>
      <c r="E44" s="243">
        <v>0</v>
      </c>
      <c r="F44" s="243">
        <v>0</v>
      </c>
      <c r="G44" s="243">
        <f t="shared" si="8"/>
        <v>5.7875000039999991</v>
      </c>
      <c r="H44" s="248">
        <v>0</v>
      </c>
      <c r="I44" s="248">
        <v>0</v>
      </c>
      <c r="J44" s="248">
        <v>0</v>
      </c>
      <c r="K44" s="248">
        <v>0</v>
      </c>
      <c r="L44" s="248">
        <v>0</v>
      </c>
      <c r="M44" s="248">
        <v>0</v>
      </c>
      <c r="N44" s="248">
        <v>0</v>
      </c>
      <c r="O44" s="248">
        <v>5.7875000039999991</v>
      </c>
      <c r="P44" s="243">
        <v>0</v>
      </c>
      <c r="Q44" s="243">
        <v>0</v>
      </c>
      <c r="R44" s="243">
        <f t="shared" si="14"/>
        <v>-5.7875000039999991</v>
      </c>
      <c r="S44" s="243">
        <f t="shared" si="3"/>
        <v>-100</v>
      </c>
      <c r="T44" s="249" t="s">
        <v>967</v>
      </c>
    </row>
    <row r="45" spans="1:20" ht="35.25" customHeight="1" x14ac:dyDescent="0.25">
      <c r="A45" s="250" t="s">
        <v>362</v>
      </c>
      <c r="B45" s="251" t="s">
        <v>966</v>
      </c>
      <c r="C45" s="252" t="s">
        <v>945</v>
      </c>
      <c r="D45" s="253">
        <f t="shared" si="15"/>
        <v>9</v>
      </c>
      <c r="E45" s="243">
        <v>0</v>
      </c>
      <c r="F45" s="243">
        <v>0</v>
      </c>
      <c r="G45" s="243">
        <f t="shared" si="8"/>
        <v>9</v>
      </c>
      <c r="H45" s="248">
        <v>0</v>
      </c>
      <c r="I45" s="248">
        <v>0</v>
      </c>
      <c r="J45" s="248">
        <v>0</v>
      </c>
      <c r="K45" s="248">
        <v>0</v>
      </c>
      <c r="L45" s="248">
        <v>0</v>
      </c>
      <c r="M45" s="248">
        <v>0</v>
      </c>
      <c r="N45" s="248">
        <v>0</v>
      </c>
      <c r="O45" s="248">
        <v>9</v>
      </c>
      <c r="P45" s="243">
        <v>0</v>
      </c>
      <c r="Q45" s="243">
        <v>0</v>
      </c>
      <c r="R45" s="243">
        <f t="shared" si="14"/>
        <v>-9</v>
      </c>
      <c r="S45" s="243">
        <f t="shared" si="3"/>
        <v>-100</v>
      </c>
      <c r="T45" s="249" t="s">
        <v>967</v>
      </c>
    </row>
    <row r="46" spans="1:20" ht="33.75" customHeight="1" x14ac:dyDescent="0.25">
      <c r="A46" s="240">
        <v>4</v>
      </c>
      <c r="B46" s="245" t="s">
        <v>897</v>
      </c>
      <c r="C46" s="242"/>
      <c r="D46" s="243">
        <f t="shared" si="12"/>
        <v>0</v>
      </c>
      <c r="E46" s="243">
        <v>0</v>
      </c>
      <c r="F46" s="243">
        <v>0</v>
      </c>
      <c r="G46" s="243">
        <f t="shared" si="8"/>
        <v>0</v>
      </c>
      <c r="H46" s="243">
        <f>H47+H48</f>
        <v>1.4840789760000002</v>
      </c>
      <c r="I46" s="243">
        <v>0</v>
      </c>
      <c r="J46" s="243">
        <v>0</v>
      </c>
      <c r="K46" s="243">
        <v>0</v>
      </c>
      <c r="L46" s="243">
        <f>L47+L48</f>
        <v>1.4840789760000002</v>
      </c>
      <c r="M46" s="248">
        <v>0</v>
      </c>
      <c r="N46" s="248">
        <v>0</v>
      </c>
      <c r="O46" s="248">
        <v>0</v>
      </c>
      <c r="P46" s="243">
        <v>0</v>
      </c>
      <c r="Q46" s="243">
        <v>0</v>
      </c>
      <c r="R46" s="243">
        <f t="shared" si="14"/>
        <v>1.4840789760000002</v>
      </c>
      <c r="S46" s="243">
        <v>0</v>
      </c>
      <c r="T46" s="255">
        <v>0</v>
      </c>
    </row>
    <row r="47" spans="1:20" s="258" customFormat="1" ht="31.5" x14ac:dyDescent="0.25">
      <c r="A47" s="250" t="s">
        <v>204</v>
      </c>
      <c r="B47" s="257" t="s">
        <v>970</v>
      </c>
      <c r="C47" s="252" t="s">
        <v>969</v>
      </c>
      <c r="D47" s="243">
        <f t="shared" si="12"/>
        <v>0</v>
      </c>
      <c r="E47" s="243">
        <v>0</v>
      </c>
      <c r="F47" s="243">
        <v>0</v>
      </c>
      <c r="G47" s="243">
        <f t="shared" si="8"/>
        <v>0</v>
      </c>
      <c r="H47" s="248">
        <f>J47+L47+N47+P47</f>
        <v>0.68117585999999997</v>
      </c>
      <c r="I47" s="248">
        <v>0</v>
      </c>
      <c r="J47" s="248">
        <v>0</v>
      </c>
      <c r="K47" s="248">
        <v>0</v>
      </c>
      <c r="L47" s="248">
        <f>0.56764655*1.2</f>
        <v>0.68117585999999997</v>
      </c>
      <c r="M47" s="248">
        <v>0</v>
      </c>
      <c r="N47" s="248">
        <v>0</v>
      </c>
      <c r="O47" s="248">
        <v>0</v>
      </c>
      <c r="P47" s="243">
        <v>0</v>
      </c>
      <c r="Q47" s="243">
        <v>0</v>
      </c>
      <c r="R47" s="243">
        <f t="shared" ref="R47:R48" si="16">H47-G47</f>
        <v>0.68117585999999997</v>
      </c>
      <c r="S47" s="243">
        <v>0</v>
      </c>
      <c r="T47" s="257" t="s">
        <v>972</v>
      </c>
    </row>
    <row r="48" spans="1:20" s="258" customFormat="1" ht="31.5" x14ac:dyDescent="0.25">
      <c r="A48" s="250" t="s">
        <v>205</v>
      </c>
      <c r="B48" s="259" t="s">
        <v>971</v>
      </c>
      <c r="C48" s="252" t="s">
        <v>940</v>
      </c>
      <c r="D48" s="243">
        <f t="shared" si="12"/>
        <v>0</v>
      </c>
      <c r="E48" s="243">
        <v>0</v>
      </c>
      <c r="F48" s="243">
        <v>0</v>
      </c>
      <c r="G48" s="243">
        <f t="shared" si="8"/>
        <v>0</v>
      </c>
      <c r="H48" s="248">
        <f>J48+L48+N48+P48</f>
        <v>0.80290311600000008</v>
      </c>
      <c r="I48" s="248">
        <v>0</v>
      </c>
      <c r="J48" s="248">
        <v>0</v>
      </c>
      <c r="K48" s="248">
        <v>0</v>
      </c>
      <c r="L48" s="248">
        <f>0.66908593*1.2</f>
        <v>0.80290311600000008</v>
      </c>
      <c r="M48" s="248">
        <v>0</v>
      </c>
      <c r="N48" s="248">
        <v>0</v>
      </c>
      <c r="O48" s="248">
        <v>0</v>
      </c>
      <c r="P48" s="243">
        <v>0</v>
      </c>
      <c r="Q48" s="243">
        <v>0</v>
      </c>
      <c r="R48" s="243">
        <f t="shared" si="16"/>
        <v>0.80290311600000008</v>
      </c>
      <c r="S48" s="243">
        <v>0</v>
      </c>
      <c r="T48" s="257" t="s">
        <v>972</v>
      </c>
    </row>
    <row r="49" spans="1:24" ht="15.75" x14ac:dyDescent="0.25">
      <c r="K49" s="260"/>
    </row>
    <row r="51" spans="1:24" ht="18.75" x14ac:dyDescent="0.3">
      <c r="A51" s="262" t="s">
        <v>877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262"/>
      <c r="O51" s="262"/>
      <c r="P51" s="262"/>
      <c r="Q51" s="262"/>
      <c r="R51" s="262"/>
      <c r="S51" s="262"/>
      <c r="T51" s="262"/>
      <c r="U51" s="263"/>
      <c r="V51" s="263"/>
      <c r="W51" s="263"/>
      <c r="X51" s="263"/>
    </row>
  </sheetData>
  <mergeCells count="28">
    <mergeCell ref="R16:S16"/>
    <mergeCell ref="A4:T4"/>
    <mergeCell ref="A6:T6"/>
    <mergeCell ref="A7:T7"/>
    <mergeCell ref="A9:T9"/>
    <mergeCell ref="A10:T10"/>
    <mergeCell ref="A12:T12"/>
    <mergeCell ref="A13:T13"/>
    <mergeCell ref="D16:D18"/>
    <mergeCell ref="A16:A18"/>
    <mergeCell ref="Q16:Q18"/>
    <mergeCell ref="T16:T18"/>
    <mergeCell ref="A51:T51"/>
    <mergeCell ref="R3:T3"/>
    <mergeCell ref="S1:T1"/>
    <mergeCell ref="R17:R18"/>
    <mergeCell ref="S17:S18"/>
    <mergeCell ref="B16:B18"/>
    <mergeCell ref="C16:C18"/>
    <mergeCell ref="E16:E18"/>
    <mergeCell ref="F16:F18"/>
    <mergeCell ref="G17:H17"/>
    <mergeCell ref="I17:J17"/>
    <mergeCell ref="K17:L17"/>
    <mergeCell ref="M17:N17"/>
    <mergeCell ref="O17:P17"/>
    <mergeCell ref="A15:T15"/>
    <mergeCell ref="G16:P16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AU25"/>
  <sheetViews>
    <sheetView view="pageBreakPreview" topLeftCell="A16" zoomScaleNormal="90" zoomScaleSheetLayoutView="100" workbookViewId="0">
      <selection activeCell="A7" sqref="A7:M7"/>
    </sheetView>
  </sheetViews>
  <sheetFormatPr defaultRowHeight="15" x14ac:dyDescent="0.25"/>
  <cols>
    <col min="1" max="1" width="18.42578125" customWidth="1"/>
    <col min="2" max="2" width="18.5703125" customWidth="1"/>
    <col min="3" max="3" width="16.85546875" customWidth="1"/>
    <col min="4" max="4" width="16.5703125" customWidth="1"/>
    <col min="5" max="5" width="16" customWidth="1"/>
    <col min="6" max="6" width="13.7109375" customWidth="1"/>
    <col min="7" max="7" width="13.28515625" customWidth="1"/>
    <col min="8" max="8" width="18.85546875" customWidth="1"/>
    <col min="9" max="9" width="12.7109375" customWidth="1"/>
    <col min="10" max="10" width="17" customWidth="1"/>
    <col min="11" max="11" width="11.7109375" customWidth="1"/>
    <col min="12" max="12" width="18.28515625" customWidth="1"/>
    <col min="13" max="13" width="12.28515625" customWidth="1"/>
  </cols>
  <sheetData>
    <row r="1" spans="1:47" ht="18.75" x14ac:dyDescent="0.25">
      <c r="A1" s="18"/>
      <c r="B1" s="18"/>
      <c r="C1" s="18"/>
      <c r="D1" s="18"/>
      <c r="E1" s="18"/>
      <c r="F1" s="18"/>
      <c r="G1" s="18"/>
      <c r="H1" s="18"/>
      <c r="I1" s="18"/>
      <c r="J1" s="1"/>
      <c r="K1" s="1"/>
      <c r="L1" s="1"/>
      <c r="M1" s="2" t="s">
        <v>235</v>
      </c>
      <c r="N1" s="18"/>
      <c r="O1" s="18"/>
      <c r="P1" s="18"/>
      <c r="Q1" s="18"/>
      <c r="R1" s="1"/>
      <c r="S1" s="1"/>
      <c r="T1" s="1"/>
      <c r="U1" s="2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8"/>
    </row>
    <row r="2" spans="1:47" ht="18.75" x14ac:dyDescent="0.3">
      <c r="A2" s="18"/>
      <c r="B2" s="18"/>
      <c r="C2" s="18"/>
      <c r="D2" s="18"/>
      <c r="E2" s="18"/>
      <c r="F2" s="18"/>
      <c r="G2" s="18"/>
      <c r="H2" s="18"/>
      <c r="I2" s="18"/>
      <c r="J2" s="1"/>
      <c r="K2" s="1"/>
      <c r="L2" s="1"/>
      <c r="M2" s="4" t="s">
        <v>17</v>
      </c>
      <c r="N2" s="18"/>
      <c r="O2" s="18"/>
      <c r="P2" s="18"/>
      <c r="Q2" s="18"/>
      <c r="R2" s="1"/>
      <c r="S2" s="1"/>
      <c r="T2" s="1"/>
      <c r="U2" s="4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8"/>
    </row>
    <row r="3" spans="1:4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"/>
      <c r="K3" s="168" t="s">
        <v>889</v>
      </c>
      <c r="L3" s="168"/>
      <c r="M3" s="168"/>
      <c r="N3" s="18"/>
      <c r="O3" s="18"/>
      <c r="P3" s="18"/>
      <c r="Q3" s="18"/>
      <c r="R3" s="1"/>
      <c r="S3" s="1"/>
      <c r="T3" s="1"/>
      <c r="U3" s="4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8"/>
    </row>
    <row r="4" spans="1:47" ht="18.75" x14ac:dyDescent="0.3">
      <c r="A4" s="138" t="s">
        <v>930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9"/>
      <c r="O4" s="19"/>
      <c r="P4" s="19"/>
      <c r="Q4" s="19"/>
      <c r="R4" s="19"/>
      <c r="S4" s="19"/>
      <c r="T4" s="19"/>
      <c r="U4" s="19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</row>
    <row r="5" spans="1:47" ht="15.75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1:47" ht="18.75" customHeight="1" x14ac:dyDescent="0.3">
      <c r="A6" s="139" t="s">
        <v>968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"/>
      <c r="O6" s="13"/>
      <c r="P6" s="13"/>
      <c r="Q6" s="13"/>
      <c r="R6" s="13"/>
      <c r="S6" s="13"/>
      <c r="T6" s="13"/>
      <c r="U6" s="13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18.75" customHeight="1" x14ac:dyDescent="0.3">
      <c r="A7" s="139" t="s">
        <v>20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"/>
      <c r="O7" s="13"/>
      <c r="P7" s="13"/>
      <c r="Q7" s="13"/>
      <c r="R7" s="13"/>
      <c r="S7" s="13"/>
      <c r="T7" s="13"/>
      <c r="U7" s="13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ht="18.75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47" ht="18.75" x14ac:dyDescent="0.25">
      <c r="A9" s="137" t="s">
        <v>24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7"/>
      <c r="O9" s="7"/>
      <c r="P9" s="7"/>
      <c r="Q9" s="7"/>
      <c r="R9" s="7"/>
      <c r="S9" s="7"/>
      <c r="T9" s="7"/>
      <c r="U9" s="7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</row>
    <row r="10" spans="1:47" ht="15.75" x14ac:dyDescent="0.25">
      <c r="A10" s="122" t="s">
        <v>236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4"/>
      <c r="O10" s="14"/>
      <c r="P10" s="14"/>
      <c r="Q10" s="14"/>
      <c r="R10" s="14"/>
      <c r="S10" s="14"/>
      <c r="T10" s="14"/>
      <c r="U10" s="14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</row>
    <row r="11" spans="1:47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ht="18.75" x14ac:dyDescent="0.25">
      <c r="A12" s="136" t="s">
        <v>931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8"/>
      <c r="O12" s="8"/>
      <c r="P12" s="8"/>
      <c r="Q12" s="8"/>
      <c r="R12" s="8"/>
      <c r="S12" s="8"/>
      <c r="T12" s="8"/>
      <c r="U12" s="8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</row>
    <row r="13" spans="1:47" ht="15.75" x14ac:dyDescent="0.25">
      <c r="A13" s="122" t="s">
        <v>21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4"/>
      <c r="O13" s="14"/>
      <c r="P13" s="14"/>
      <c r="Q13" s="14"/>
      <c r="R13" s="14"/>
      <c r="S13" s="14"/>
      <c r="T13" s="14"/>
      <c r="U13" s="14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</row>
    <row r="14" spans="1:47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24"/>
      <c r="S14" s="24"/>
      <c r="T14" s="24"/>
      <c r="U14" s="24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ht="50.25" customHeight="1" thickBot="1" x14ac:dyDescent="0.35">
      <c r="A15" s="173" t="s">
        <v>886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32"/>
      <c r="O15" s="32"/>
      <c r="P15" s="32"/>
      <c r="Q15" s="32"/>
      <c r="R15" s="32"/>
      <c r="S15" s="32"/>
      <c r="T15" s="32"/>
      <c r="U15" s="32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</row>
    <row r="16" spans="1:47" ht="54.75" customHeight="1" x14ac:dyDescent="0.25">
      <c r="A16" s="174" t="s">
        <v>14</v>
      </c>
      <c r="B16" s="174" t="s">
        <v>0</v>
      </c>
      <c r="C16" s="174" t="s">
        <v>1</v>
      </c>
      <c r="D16" s="174" t="s">
        <v>237</v>
      </c>
      <c r="E16" s="174" t="s">
        <v>238</v>
      </c>
      <c r="F16" s="169" t="s">
        <v>239</v>
      </c>
      <c r="G16" s="170"/>
      <c r="H16" s="169" t="s">
        <v>240</v>
      </c>
      <c r="I16" s="170"/>
      <c r="J16" s="169" t="s">
        <v>241</v>
      </c>
      <c r="K16" s="170"/>
      <c r="L16" s="169" t="s">
        <v>242</v>
      </c>
      <c r="M16" s="170"/>
    </row>
    <row r="17" spans="1:13" ht="29.25" customHeight="1" thickBot="1" x14ac:dyDescent="0.3">
      <c r="A17" s="175"/>
      <c r="B17" s="175"/>
      <c r="C17" s="175"/>
      <c r="D17" s="175"/>
      <c r="E17" s="175"/>
      <c r="F17" s="171"/>
      <c r="G17" s="172"/>
      <c r="H17" s="171"/>
      <c r="I17" s="172"/>
      <c r="J17" s="171"/>
      <c r="K17" s="172"/>
      <c r="L17" s="171"/>
      <c r="M17" s="172"/>
    </row>
    <row r="18" spans="1:13" ht="97.5" customHeight="1" thickBot="1" x14ac:dyDescent="0.3">
      <c r="A18" s="176"/>
      <c r="B18" s="176"/>
      <c r="C18" s="176"/>
      <c r="D18" s="176"/>
      <c r="E18" s="176"/>
      <c r="F18" s="46" t="s">
        <v>960</v>
      </c>
      <c r="G18" s="46" t="s">
        <v>243</v>
      </c>
      <c r="H18" s="46" t="s">
        <v>961</v>
      </c>
      <c r="I18" s="46" t="s">
        <v>243</v>
      </c>
      <c r="J18" s="46" t="s">
        <v>962</v>
      </c>
      <c r="K18" s="46" t="s">
        <v>243</v>
      </c>
      <c r="L18" s="46" t="s">
        <v>963</v>
      </c>
      <c r="M18" s="46" t="s">
        <v>243</v>
      </c>
    </row>
    <row r="19" spans="1:13" ht="16.5" thickBot="1" x14ac:dyDescent="0.3">
      <c r="A19" s="16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10">
        <v>8</v>
      </c>
      <c r="I19" s="10">
        <v>9</v>
      </c>
      <c r="J19" s="10">
        <v>10</v>
      </c>
      <c r="K19" s="10">
        <v>11</v>
      </c>
      <c r="L19" s="10">
        <v>12</v>
      </c>
      <c r="M19" s="10">
        <v>13</v>
      </c>
    </row>
    <row r="20" spans="1:13" ht="16.5" thickBot="1" x14ac:dyDescent="0.3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3" ht="16.5" thickBot="1" x14ac:dyDescent="0.3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3" ht="16.5" thickBot="1" x14ac:dyDescent="0.3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3" ht="15.75" x14ac:dyDescent="0.2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</row>
    <row r="25" spans="1:13" ht="18.75" x14ac:dyDescent="0.3">
      <c r="A25" s="125" t="s">
        <v>877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</row>
  </sheetData>
  <mergeCells count="19">
    <mergeCell ref="A25:M25"/>
    <mergeCell ref="L16:M17"/>
    <mergeCell ref="A13:M13"/>
    <mergeCell ref="A15:M15"/>
    <mergeCell ref="A16:A18"/>
    <mergeCell ref="B16:B18"/>
    <mergeCell ref="C16:C18"/>
    <mergeCell ref="D16:D18"/>
    <mergeCell ref="E16:E18"/>
    <mergeCell ref="F16:G17"/>
    <mergeCell ref="H16:I17"/>
    <mergeCell ref="J16:K17"/>
    <mergeCell ref="K3:M3"/>
    <mergeCell ref="A12:M12"/>
    <mergeCell ref="A4:M4"/>
    <mergeCell ref="A6:M6"/>
    <mergeCell ref="A7:M7"/>
    <mergeCell ref="A9:M9"/>
    <mergeCell ref="A10:M10"/>
  </mergeCells>
  <pageMargins left="0.7" right="0.7" top="0.75" bottom="0.75" header="0.3" footer="0.3"/>
  <pageSetup paperSize="9" scale="4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AJ453"/>
  <sheetViews>
    <sheetView view="pageBreakPreview" topLeftCell="A430" zoomScaleNormal="100" zoomScaleSheetLayoutView="100" workbookViewId="0">
      <selection activeCell="A7" sqref="A7:H7"/>
    </sheetView>
  </sheetViews>
  <sheetFormatPr defaultRowHeight="15" x14ac:dyDescent="0.25"/>
  <cols>
    <col min="1" max="1" width="17.42578125" style="43" customWidth="1"/>
    <col min="2" max="2" width="61.140625" style="42" customWidth="1"/>
    <col min="3" max="3" width="17.140625" style="42" customWidth="1"/>
    <col min="4" max="4" width="14.140625" style="42" customWidth="1"/>
    <col min="5" max="5" width="42.42578125" style="42" customWidth="1"/>
    <col min="6" max="6" width="16.140625" style="42" customWidth="1"/>
    <col min="7" max="7" width="17.28515625" style="42" customWidth="1"/>
    <col min="8" max="8" width="16.42578125" style="42" customWidth="1"/>
    <col min="9" max="21" width="9.140625" style="42"/>
  </cols>
  <sheetData>
    <row r="1" spans="1:36" s="1" customFormat="1" ht="18.75" x14ac:dyDescent="0.25">
      <c r="A1" s="37"/>
      <c r="H1" s="45" t="s">
        <v>244</v>
      </c>
      <c r="AH1" s="2"/>
      <c r="AJ1" s="3"/>
    </row>
    <row r="2" spans="1:36" s="1" customFormat="1" ht="18.75" x14ac:dyDescent="0.3">
      <c r="A2" s="37"/>
      <c r="H2" s="3" t="s">
        <v>17</v>
      </c>
      <c r="AH2" s="4"/>
      <c r="AJ2" s="3"/>
    </row>
    <row r="3" spans="1:36" s="1" customFormat="1" ht="18.75" x14ac:dyDescent="0.3">
      <c r="A3" s="37"/>
      <c r="G3" s="111" t="s">
        <v>888</v>
      </c>
      <c r="H3" s="111"/>
      <c r="AH3" s="4"/>
      <c r="AJ3" s="3"/>
    </row>
    <row r="4" spans="1:36" s="1" customFormat="1" ht="18.75" x14ac:dyDescent="0.3">
      <c r="A4" s="114" t="s">
        <v>930</v>
      </c>
      <c r="B4" s="114"/>
      <c r="C4" s="114"/>
      <c r="D4" s="114"/>
      <c r="E4" s="114"/>
      <c r="F4" s="114"/>
      <c r="G4" s="114"/>
      <c r="H4" s="114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36" s="1" customFormat="1" ht="18.75" x14ac:dyDescent="0.3">
      <c r="A5" s="37"/>
      <c r="AJ5" s="4"/>
    </row>
    <row r="6" spans="1:36" s="1" customFormat="1" ht="18.75" customHeight="1" x14ac:dyDescent="0.3">
      <c r="A6" s="115" t="s">
        <v>968</v>
      </c>
      <c r="B6" s="115"/>
      <c r="C6" s="115"/>
      <c r="D6" s="115"/>
      <c r="E6" s="115"/>
      <c r="F6" s="115"/>
      <c r="G6" s="115"/>
      <c r="H6" s="115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s="1" customFormat="1" ht="18.75" customHeight="1" x14ac:dyDescent="0.3">
      <c r="A7" s="115" t="s">
        <v>20</v>
      </c>
      <c r="B7" s="115"/>
      <c r="C7" s="115"/>
      <c r="D7" s="115"/>
      <c r="E7" s="115"/>
      <c r="F7" s="115"/>
      <c r="G7" s="115"/>
      <c r="H7" s="1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</row>
    <row r="8" spans="1:36" s="1" customFormat="1" ht="18.75" x14ac:dyDescent="0.3">
      <c r="A8" s="71"/>
      <c r="B8" s="44"/>
      <c r="C8" s="44"/>
      <c r="D8" s="44"/>
      <c r="E8" s="44"/>
      <c r="F8" s="44"/>
      <c r="G8" s="44"/>
      <c r="H8" s="44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</row>
    <row r="9" spans="1:36" s="1" customFormat="1" ht="15.75" x14ac:dyDescent="0.25">
      <c r="A9" s="116" t="s">
        <v>24</v>
      </c>
      <c r="B9" s="116"/>
      <c r="C9" s="116"/>
      <c r="D9" s="116"/>
      <c r="E9" s="116"/>
      <c r="F9" s="116"/>
      <c r="G9" s="116"/>
      <c r="H9" s="116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</row>
    <row r="10" spans="1:36" s="1" customFormat="1" ht="15.75" x14ac:dyDescent="0.25">
      <c r="A10" s="117" t="s">
        <v>18</v>
      </c>
      <c r="B10" s="117"/>
      <c r="C10" s="117"/>
      <c r="D10" s="117"/>
      <c r="E10" s="117"/>
      <c r="F10" s="117"/>
      <c r="G10" s="117"/>
      <c r="H10" s="117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</row>
    <row r="11" spans="1:36" s="1" customFormat="1" ht="15.75" x14ac:dyDescent="0.25">
      <c r="A11" s="40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</row>
    <row r="12" spans="1:36" s="1" customFormat="1" ht="18.75" x14ac:dyDescent="0.25">
      <c r="A12" s="118" t="s">
        <v>931</v>
      </c>
      <c r="B12" s="118"/>
      <c r="C12" s="118"/>
      <c r="D12" s="118"/>
      <c r="E12" s="118"/>
      <c r="F12" s="118"/>
      <c r="G12" s="118"/>
      <c r="H12" s="118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</row>
    <row r="13" spans="1:36" s="1" customFormat="1" ht="15.75" x14ac:dyDescent="0.25">
      <c r="A13" s="117" t="s">
        <v>21</v>
      </c>
      <c r="B13" s="117"/>
      <c r="C13" s="117"/>
      <c r="D13" s="117"/>
      <c r="E13" s="117"/>
      <c r="F13" s="117"/>
      <c r="G13" s="117"/>
      <c r="H13" s="117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</row>
    <row r="14" spans="1:36" s="1" customFormat="1" ht="18.75" x14ac:dyDescent="0.3">
      <c r="A14" s="37"/>
      <c r="AJ14" s="4"/>
    </row>
    <row r="15" spans="1:36" s="1" customFormat="1" ht="33" customHeight="1" thickBot="1" x14ac:dyDescent="0.35">
      <c r="A15" s="113" t="s">
        <v>926</v>
      </c>
      <c r="B15" s="167"/>
      <c r="C15" s="167"/>
      <c r="D15" s="167"/>
      <c r="E15" s="167"/>
      <c r="F15" s="167"/>
      <c r="G15" s="167"/>
      <c r="H15" s="167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5"/>
      <c r="AJ15" s="5"/>
    </row>
    <row r="16" spans="1:36" s="1" customFormat="1" ht="33" customHeight="1" thickBot="1" x14ac:dyDescent="0.35">
      <c r="A16" s="183" t="s">
        <v>245</v>
      </c>
      <c r="B16" s="184"/>
      <c r="C16" s="184"/>
      <c r="D16" s="184"/>
      <c r="E16" s="184"/>
      <c r="F16" s="184"/>
      <c r="G16" s="184"/>
      <c r="H16" s="185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5"/>
      <c r="AJ16" s="5"/>
    </row>
    <row r="17" spans="1:8" ht="90" customHeight="1" thickBot="1" x14ac:dyDescent="0.3">
      <c r="A17" s="186" t="s">
        <v>246</v>
      </c>
      <c r="B17" s="178" t="s">
        <v>247</v>
      </c>
      <c r="C17" s="178" t="s">
        <v>248</v>
      </c>
      <c r="D17" s="188" t="s">
        <v>959</v>
      </c>
      <c r="E17" s="189"/>
      <c r="F17" s="188" t="s">
        <v>250</v>
      </c>
      <c r="G17" s="189"/>
      <c r="H17" s="178" t="s">
        <v>3</v>
      </c>
    </row>
    <row r="18" spans="1:8" ht="15.75" customHeight="1" x14ac:dyDescent="0.25">
      <c r="A18" s="186"/>
      <c r="B18" s="178"/>
      <c r="C18" s="178"/>
      <c r="D18" s="177" t="s">
        <v>11</v>
      </c>
      <c r="E18" s="177" t="s">
        <v>12</v>
      </c>
      <c r="F18" s="177" t="s">
        <v>251</v>
      </c>
      <c r="G18" s="177" t="s">
        <v>912</v>
      </c>
      <c r="H18" s="178"/>
    </row>
    <row r="19" spans="1:8" x14ac:dyDescent="0.25">
      <c r="A19" s="186"/>
      <c r="B19" s="178"/>
      <c r="C19" s="178"/>
      <c r="D19" s="178"/>
      <c r="E19" s="178"/>
      <c r="F19" s="178"/>
      <c r="G19" s="178"/>
      <c r="H19" s="178"/>
    </row>
    <row r="20" spans="1:8" ht="15.75" thickBot="1" x14ac:dyDescent="0.3">
      <c r="A20" s="187"/>
      <c r="B20" s="179"/>
      <c r="C20" s="179"/>
      <c r="D20" s="179"/>
      <c r="E20" s="179"/>
      <c r="F20" s="179"/>
      <c r="G20" s="179"/>
      <c r="H20" s="179"/>
    </row>
    <row r="21" spans="1:8" ht="16.5" thickBot="1" x14ac:dyDescent="0.3">
      <c r="A21" s="54"/>
      <c r="B21" s="53">
        <v>2</v>
      </c>
      <c r="C21" s="53">
        <v>3</v>
      </c>
      <c r="D21" s="53">
        <v>4</v>
      </c>
      <c r="E21" s="53">
        <v>5</v>
      </c>
      <c r="F21" s="53">
        <v>6</v>
      </c>
      <c r="G21" s="53">
        <v>7</v>
      </c>
      <c r="H21" s="53">
        <v>8</v>
      </c>
    </row>
    <row r="22" spans="1:8" ht="16.5" thickBot="1" x14ac:dyDescent="0.3">
      <c r="A22" s="180" t="s">
        <v>254</v>
      </c>
      <c r="B22" s="181"/>
      <c r="C22" s="181"/>
      <c r="D22" s="181"/>
      <c r="E22" s="181"/>
      <c r="F22" s="181"/>
      <c r="G22" s="181"/>
      <c r="H22" s="182"/>
    </row>
    <row r="23" spans="1:8" ht="32.25" thickBot="1" x14ac:dyDescent="0.3">
      <c r="A23" s="55" t="s">
        <v>255</v>
      </c>
      <c r="B23" s="60" t="s">
        <v>256</v>
      </c>
      <c r="C23" s="53" t="s">
        <v>257</v>
      </c>
      <c r="D23" s="56"/>
      <c r="E23" s="56"/>
      <c r="F23" s="56"/>
      <c r="G23" s="56"/>
      <c r="H23" s="56"/>
    </row>
    <row r="24" spans="1:8" ht="32.25" thickBot="1" x14ac:dyDescent="0.3">
      <c r="A24" s="57" t="s">
        <v>258</v>
      </c>
      <c r="B24" s="58" t="s">
        <v>259</v>
      </c>
      <c r="C24" s="53" t="s">
        <v>257</v>
      </c>
      <c r="D24" s="56"/>
      <c r="E24" s="56"/>
      <c r="F24" s="56"/>
      <c r="G24" s="56"/>
      <c r="H24" s="56"/>
    </row>
    <row r="25" spans="1:8" ht="34.5" customHeight="1" thickBot="1" x14ac:dyDescent="0.3">
      <c r="A25" s="57" t="s">
        <v>260</v>
      </c>
      <c r="B25" s="58" t="s">
        <v>261</v>
      </c>
      <c r="C25" s="53" t="s">
        <v>257</v>
      </c>
      <c r="D25" s="56"/>
      <c r="E25" s="56"/>
      <c r="F25" s="56"/>
      <c r="G25" s="56"/>
      <c r="H25" s="56"/>
    </row>
    <row r="26" spans="1:8" ht="36" customHeight="1" thickBot="1" x14ac:dyDescent="0.3">
      <c r="A26" s="57" t="s">
        <v>262</v>
      </c>
      <c r="B26" s="58" t="s">
        <v>263</v>
      </c>
      <c r="C26" s="53" t="s">
        <v>257</v>
      </c>
      <c r="D26" s="56"/>
      <c r="E26" s="56"/>
      <c r="F26" s="56"/>
      <c r="G26" s="56"/>
      <c r="H26" s="56"/>
    </row>
    <row r="27" spans="1:8" ht="45.75" customHeight="1" thickBot="1" x14ac:dyDescent="0.3">
      <c r="A27" s="57" t="s">
        <v>264</v>
      </c>
      <c r="B27" s="58" t="s">
        <v>265</v>
      </c>
      <c r="C27" s="53" t="s">
        <v>257</v>
      </c>
      <c r="D27" s="56"/>
      <c r="E27" s="56"/>
      <c r="F27" s="56"/>
      <c r="G27" s="56"/>
      <c r="H27" s="56"/>
    </row>
    <row r="28" spans="1:8" ht="16.5" thickBot="1" x14ac:dyDescent="0.3">
      <c r="A28" s="57" t="s">
        <v>266</v>
      </c>
      <c r="B28" s="58" t="s">
        <v>267</v>
      </c>
      <c r="C28" s="53" t="s">
        <v>257</v>
      </c>
      <c r="D28" s="56"/>
      <c r="E28" s="56"/>
      <c r="F28" s="56"/>
      <c r="G28" s="56"/>
      <c r="H28" s="56"/>
    </row>
    <row r="29" spans="1:8" ht="16.5" thickBot="1" x14ac:dyDescent="0.3">
      <c r="A29" s="57" t="s">
        <v>268</v>
      </c>
      <c r="B29" s="58" t="s">
        <v>269</v>
      </c>
      <c r="C29" s="53" t="s">
        <v>257</v>
      </c>
      <c r="D29" s="56"/>
      <c r="E29" s="56"/>
      <c r="F29" s="56"/>
      <c r="G29" s="56"/>
      <c r="H29" s="56"/>
    </row>
    <row r="30" spans="1:8" ht="32.25" thickBot="1" x14ac:dyDescent="0.3">
      <c r="A30" s="57" t="s">
        <v>270</v>
      </c>
      <c r="B30" s="58" t="s">
        <v>271</v>
      </c>
      <c r="C30" s="53" t="s">
        <v>257</v>
      </c>
      <c r="D30" s="56"/>
      <c r="E30" s="56"/>
      <c r="F30" s="56"/>
      <c r="G30" s="56"/>
      <c r="H30" s="56"/>
    </row>
    <row r="31" spans="1:8" ht="16.5" thickBot="1" x14ac:dyDescent="0.3">
      <c r="A31" s="57" t="s">
        <v>272</v>
      </c>
      <c r="B31" s="58" t="s">
        <v>273</v>
      </c>
      <c r="C31" s="53" t="s">
        <v>257</v>
      </c>
      <c r="D31" s="56"/>
      <c r="E31" s="56"/>
      <c r="F31" s="56"/>
      <c r="G31" s="56"/>
      <c r="H31" s="56"/>
    </row>
    <row r="32" spans="1:8" ht="16.5" thickBot="1" x14ac:dyDescent="0.3">
      <c r="A32" s="57" t="s">
        <v>274</v>
      </c>
      <c r="B32" s="58" t="s">
        <v>275</v>
      </c>
      <c r="C32" s="53" t="s">
        <v>257</v>
      </c>
      <c r="D32" s="56"/>
      <c r="E32" s="56"/>
      <c r="F32" s="56"/>
      <c r="G32" s="56"/>
      <c r="H32" s="56"/>
    </row>
    <row r="33" spans="1:8" ht="16.5" thickBot="1" x14ac:dyDescent="0.3">
      <c r="A33" s="57" t="s">
        <v>276</v>
      </c>
      <c r="B33" s="58" t="s">
        <v>277</v>
      </c>
      <c r="C33" s="53" t="s">
        <v>257</v>
      </c>
      <c r="D33" s="56"/>
      <c r="E33" s="56"/>
      <c r="F33" s="56"/>
      <c r="G33" s="56"/>
      <c r="H33" s="56"/>
    </row>
    <row r="34" spans="1:8" ht="32.25" thickBot="1" x14ac:dyDescent="0.3">
      <c r="A34" s="57" t="s">
        <v>278</v>
      </c>
      <c r="B34" s="58" t="s">
        <v>279</v>
      </c>
      <c r="C34" s="53" t="s">
        <v>257</v>
      </c>
      <c r="D34" s="56"/>
      <c r="E34" s="56"/>
      <c r="F34" s="56"/>
      <c r="G34" s="56"/>
      <c r="H34" s="56"/>
    </row>
    <row r="35" spans="1:8" ht="16.5" thickBot="1" x14ac:dyDescent="0.3">
      <c r="A35" s="57" t="s">
        <v>280</v>
      </c>
      <c r="B35" s="58" t="s">
        <v>281</v>
      </c>
      <c r="C35" s="53" t="s">
        <v>257</v>
      </c>
      <c r="D35" s="56"/>
      <c r="E35" s="56"/>
      <c r="F35" s="56"/>
      <c r="G35" s="56"/>
      <c r="H35" s="56"/>
    </row>
    <row r="36" spans="1:8" ht="16.5" thickBot="1" x14ac:dyDescent="0.3">
      <c r="A36" s="57" t="s">
        <v>282</v>
      </c>
      <c r="B36" s="58" t="s">
        <v>283</v>
      </c>
      <c r="C36" s="53" t="s">
        <v>257</v>
      </c>
      <c r="D36" s="56"/>
      <c r="E36" s="56"/>
      <c r="F36" s="56"/>
      <c r="G36" s="56"/>
      <c r="H36" s="56"/>
    </row>
    <row r="37" spans="1:8" ht="16.5" thickBot="1" x14ac:dyDescent="0.3">
      <c r="A37" s="57" t="s">
        <v>284</v>
      </c>
      <c r="B37" s="58" t="s">
        <v>285</v>
      </c>
      <c r="C37" s="53" t="s">
        <v>257</v>
      </c>
      <c r="D37" s="56"/>
      <c r="E37" s="56"/>
      <c r="F37" s="56"/>
      <c r="G37" s="56"/>
      <c r="H37" s="56"/>
    </row>
    <row r="38" spans="1:8" ht="32.25" thickBot="1" x14ac:dyDescent="0.3">
      <c r="A38" s="55" t="s">
        <v>286</v>
      </c>
      <c r="B38" s="59" t="s">
        <v>287</v>
      </c>
      <c r="C38" s="53" t="s">
        <v>257</v>
      </c>
      <c r="D38" s="56"/>
      <c r="E38" s="56"/>
      <c r="F38" s="56"/>
      <c r="G38" s="56"/>
      <c r="H38" s="56"/>
    </row>
    <row r="39" spans="1:8" ht="32.25" thickBot="1" x14ac:dyDescent="0.3">
      <c r="A39" s="57" t="s">
        <v>288</v>
      </c>
      <c r="B39" s="58" t="s">
        <v>289</v>
      </c>
      <c r="C39" s="53" t="s">
        <v>257</v>
      </c>
      <c r="D39" s="56"/>
      <c r="E39" s="56"/>
      <c r="F39" s="56"/>
      <c r="G39" s="56"/>
      <c r="H39" s="56"/>
    </row>
    <row r="40" spans="1:8" ht="32.25" thickBot="1" x14ac:dyDescent="0.3">
      <c r="A40" s="57" t="s">
        <v>290</v>
      </c>
      <c r="B40" s="58" t="s">
        <v>261</v>
      </c>
      <c r="C40" s="53" t="s">
        <v>257</v>
      </c>
      <c r="D40" s="56"/>
      <c r="E40" s="56"/>
      <c r="F40" s="56"/>
      <c r="G40" s="56"/>
      <c r="H40" s="56"/>
    </row>
    <row r="41" spans="1:8" ht="32.25" thickBot="1" x14ac:dyDescent="0.3">
      <c r="A41" s="57" t="s">
        <v>291</v>
      </c>
      <c r="B41" s="58" t="s">
        <v>263</v>
      </c>
      <c r="C41" s="53" t="s">
        <v>257</v>
      </c>
      <c r="D41" s="56"/>
      <c r="E41" s="56"/>
      <c r="F41" s="56"/>
      <c r="G41" s="56"/>
      <c r="H41" s="56"/>
    </row>
    <row r="42" spans="1:8" ht="32.25" thickBot="1" x14ac:dyDescent="0.3">
      <c r="A42" s="57" t="s">
        <v>292</v>
      </c>
      <c r="B42" s="58" t="s">
        <v>265</v>
      </c>
      <c r="C42" s="53" t="s">
        <v>257</v>
      </c>
      <c r="D42" s="56"/>
      <c r="E42" s="56"/>
      <c r="F42" s="56"/>
      <c r="G42" s="56"/>
      <c r="H42" s="56"/>
    </row>
    <row r="43" spans="1:8" ht="16.5" thickBot="1" x14ac:dyDescent="0.3">
      <c r="A43" s="57" t="s">
        <v>293</v>
      </c>
      <c r="B43" s="58" t="s">
        <v>267</v>
      </c>
      <c r="C43" s="53" t="s">
        <v>257</v>
      </c>
      <c r="D43" s="56"/>
      <c r="E43" s="56"/>
      <c r="F43" s="56"/>
      <c r="G43" s="56"/>
      <c r="H43" s="56"/>
    </row>
    <row r="44" spans="1:8" ht="16.5" thickBot="1" x14ac:dyDescent="0.3">
      <c r="A44" s="57" t="s">
        <v>294</v>
      </c>
      <c r="B44" s="58" t="s">
        <v>269</v>
      </c>
      <c r="C44" s="53" t="s">
        <v>257</v>
      </c>
      <c r="D44" s="56"/>
      <c r="E44" s="56"/>
      <c r="F44" s="56"/>
      <c r="G44" s="56"/>
      <c r="H44" s="56"/>
    </row>
    <row r="45" spans="1:8" ht="32.25" thickBot="1" x14ac:dyDescent="0.3">
      <c r="A45" s="57" t="s">
        <v>295</v>
      </c>
      <c r="B45" s="58" t="s">
        <v>271</v>
      </c>
      <c r="C45" s="53" t="s">
        <v>257</v>
      </c>
      <c r="D45" s="56"/>
      <c r="E45" s="56"/>
      <c r="F45" s="56"/>
      <c r="G45" s="56"/>
      <c r="H45" s="56"/>
    </row>
    <row r="46" spans="1:8" ht="16.5" thickBot="1" x14ac:dyDescent="0.3">
      <c r="A46" s="57" t="s">
        <v>296</v>
      </c>
      <c r="B46" s="58" t="s">
        <v>273</v>
      </c>
      <c r="C46" s="53" t="s">
        <v>257</v>
      </c>
      <c r="D46" s="56"/>
      <c r="E46" s="56"/>
      <c r="F46" s="56"/>
      <c r="G46" s="56"/>
      <c r="H46" s="56"/>
    </row>
    <row r="47" spans="1:8" ht="16.5" thickBot="1" x14ac:dyDescent="0.3">
      <c r="A47" s="57" t="s">
        <v>297</v>
      </c>
      <c r="B47" s="58" t="s">
        <v>275</v>
      </c>
      <c r="C47" s="53" t="s">
        <v>257</v>
      </c>
      <c r="D47" s="56"/>
      <c r="E47" s="56"/>
      <c r="F47" s="56"/>
      <c r="G47" s="56"/>
      <c r="H47" s="56"/>
    </row>
    <row r="48" spans="1:8" ht="16.5" thickBot="1" x14ac:dyDescent="0.3">
      <c r="A48" s="57" t="s">
        <v>298</v>
      </c>
      <c r="B48" s="58" t="s">
        <v>277</v>
      </c>
      <c r="C48" s="53" t="s">
        <v>257</v>
      </c>
      <c r="D48" s="56"/>
      <c r="E48" s="56"/>
      <c r="F48" s="56"/>
      <c r="G48" s="56"/>
      <c r="H48" s="56"/>
    </row>
    <row r="49" spans="1:8" ht="32.25" thickBot="1" x14ac:dyDescent="0.3">
      <c r="A49" s="57" t="s">
        <v>299</v>
      </c>
      <c r="B49" s="58" t="s">
        <v>279</v>
      </c>
      <c r="C49" s="53" t="s">
        <v>257</v>
      </c>
      <c r="D49" s="56"/>
      <c r="E49" s="56"/>
      <c r="F49" s="56"/>
      <c r="G49" s="56"/>
      <c r="H49" s="56"/>
    </row>
    <row r="50" spans="1:8" ht="16.5" thickBot="1" x14ac:dyDescent="0.3">
      <c r="A50" s="57" t="s">
        <v>300</v>
      </c>
      <c r="B50" s="58" t="s">
        <v>281</v>
      </c>
      <c r="C50" s="53" t="s">
        <v>257</v>
      </c>
      <c r="D50" s="56"/>
      <c r="E50" s="56"/>
      <c r="F50" s="56"/>
      <c r="G50" s="56"/>
      <c r="H50" s="56"/>
    </row>
    <row r="51" spans="1:8" ht="16.5" thickBot="1" x14ac:dyDescent="0.3">
      <c r="A51" s="57" t="s">
        <v>301</v>
      </c>
      <c r="B51" s="58" t="s">
        <v>283</v>
      </c>
      <c r="C51" s="53" t="s">
        <v>257</v>
      </c>
      <c r="D51" s="56"/>
      <c r="E51" s="56"/>
      <c r="F51" s="56"/>
      <c r="G51" s="56"/>
      <c r="H51" s="56"/>
    </row>
    <row r="52" spans="1:8" ht="16.5" thickBot="1" x14ac:dyDescent="0.3">
      <c r="A52" s="57" t="s">
        <v>302</v>
      </c>
      <c r="B52" s="58" t="s">
        <v>285</v>
      </c>
      <c r="C52" s="53" t="s">
        <v>257</v>
      </c>
      <c r="D52" s="56"/>
      <c r="E52" s="56"/>
      <c r="F52" s="56"/>
      <c r="G52" s="56"/>
      <c r="H52" s="56"/>
    </row>
    <row r="53" spans="1:8" ht="16.5" thickBot="1" x14ac:dyDescent="0.3">
      <c r="A53" s="55" t="s">
        <v>303</v>
      </c>
      <c r="B53" s="59" t="s">
        <v>304</v>
      </c>
      <c r="C53" s="53" t="s">
        <v>257</v>
      </c>
      <c r="D53" s="56"/>
      <c r="E53" s="56"/>
      <c r="F53" s="56"/>
      <c r="G53" s="56"/>
      <c r="H53" s="56"/>
    </row>
    <row r="54" spans="1:8" ht="16.5" thickBot="1" x14ac:dyDescent="0.3">
      <c r="A54" s="57" t="s">
        <v>290</v>
      </c>
      <c r="B54" s="58" t="s">
        <v>305</v>
      </c>
      <c r="C54" s="53" t="s">
        <v>257</v>
      </c>
      <c r="D54" s="56"/>
      <c r="E54" s="56"/>
      <c r="F54" s="56"/>
      <c r="G54" s="56"/>
      <c r="H54" s="56"/>
    </row>
    <row r="55" spans="1:8" ht="16.5" thickBot="1" x14ac:dyDescent="0.3">
      <c r="A55" s="57" t="s">
        <v>291</v>
      </c>
      <c r="B55" s="58" t="s">
        <v>306</v>
      </c>
      <c r="C55" s="53" t="s">
        <v>257</v>
      </c>
      <c r="D55" s="56"/>
      <c r="E55" s="56"/>
      <c r="F55" s="56"/>
      <c r="G55" s="56"/>
      <c r="H55" s="56"/>
    </row>
    <row r="56" spans="1:8" ht="32.25" thickBot="1" x14ac:dyDescent="0.3">
      <c r="A56" s="57" t="s">
        <v>307</v>
      </c>
      <c r="B56" s="58" t="s">
        <v>308</v>
      </c>
      <c r="C56" s="53" t="s">
        <v>257</v>
      </c>
      <c r="D56" s="56"/>
      <c r="E56" s="56"/>
      <c r="F56" s="56"/>
      <c r="G56" s="56"/>
      <c r="H56" s="56"/>
    </row>
    <row r="57" spans="1:8" ht="32.25" thickBot="1" x14ac:dyDescent="0.3">
      <c r="A57" s="57" t="s">
        <v>309</v>
      </c>
      <c r="B57" s="58" t="s">
        <v>310</v>
      </c>
      <c r="C57" s="53" t="s">
        <v>257</v>
      </c>
      <c r="D57" s="56"/>
      <c r="E57" s="56"/>
      <c r="F57" s="56"/>
      <c r="G57" s="56"/>
      <c r="H57" s="56"/>
    </row>
    <row r="58" spans="1:8" ht="16.5" thickBot="1" x14ac:dyDescent="0.3">
      <c r="A58" s="57" t="s">
        <v>311</v>
      </c>
      <c r="B58" s="58" t="s">
        <v>312</v>
      </c>
      <c r="C58" s="53" t="s">
        <v>257</v>
      </c>
      <c r="D58" s="56"/>
      <c r="E58" s="56"/>
      <c r="F58" s="56"/>
      <c r="G58" s="56"/>
      <c r="H58" s="56"/>
    </row>
    <row r="59" spans="1:8" ht="16.5" thickBot="1" x14ac:dyDescent="0.3">
      <c r="A59" s="57" t="s">
        <v>313</v>
      </c>
      <c r="B59" s="58" t="s">
        <v>314</v>
      </c>
      <c r="C59" s="53" t="s">
        <v>257</v>
      </c>
      <c r="D59" s="56"/>
      <c r="E59" s="56"/>
      <c r="F59" s="56"/>
      <c r="G59" s="56"/>
      <c r="H59" s="56"/>
    </row>
    <row r="60" spans="1:8" ht="16.5" thickBot="1" x14ac:dyDescent="0.3">
      <c r="A60" s="57" t="s">
        <v>292</v>
      </c>
      <c r="B60" s="58" t="s">
        <v>315</v>
      </c>
      <c r="C60" s="53" t="s">
        <v>257</v>
      </c>
      <c r="D60" s="56"/>
      <c r="E60" s="56"/>
      <c r="F60" s="56"/>
      <c r="G60" s="56"/>
      <c r="H60" s="56"/>
    </row>
    <row r="61" spans="1:8" ht="16.5" thickBot="1" x14ac:dyDescent="0.3">
      <c r="A61" s="57" t="s">
        <v>316</v>
      </c>
      <c r="B61" s="58" t="s">
        <v>317</v>
      </c>
      <c r="C61" s="53" t="s">
        <v>257</v>
      </c>
      <c r="D61" s="56"/>
      <c r="E61" s="56"/>
      <c r="F61" s="56"/>
      <c r="G61" s="56"/>
      <c r="H61" s="56"/>
    </row>
    <row r="62" spans="1:8" ht="32.25" thickBot="1" x14ac:dyDescent="0.3">
      <c r="A62" s="55" t="s">
        <v>318</v>
      </c>
      <c r="B62" s="59" t="s">
        <v>319</v>
      </c>
      <c r="C62" s="53" t="s">
        <v>257</v>
      </c>
      <c r="D62" s="56"/>
      <c r="E62" s="56"/>
      <c r="F62" s="56"/>
      <c r="G62" s="56"/>
      <c r="H62" s="56"/>
    </row>
    <row r="63" spans="1:8" ht="32.25" thickBot="1" x14ac:dyDescent="0.3">
      <c r="A63" s="57" t="s">
        <v>320</v>
      </c>
      <c r="B63" s="58" t="s">
        <v>321</v>
      </c>
      <c r="C63" s="53" t="s">
        <v>257</v>
      </c>
      <c r="D63" s="56"/>
      <c r="E63" s="56"/>
      <c r="F63" s="56"/>
      <c r="G63" s="56"/>
      <c r="H63" s="56"/>
    </row>
    <row r="64" spans="1:8" ht="32.25" thickBot="1" x14ac:dyDescent="0.3">
      <c r="A64" s="57" t="s">
        <v>322</v>
      </c>
      <c r="B64" s="58" t="s">
        <v>323</v>
      </c>
      <c r="C64" s="53" t="s">
        <v>257</v>
      </c>
      <c r="D64" s="56"/>
      <c r="E64" s="56"/>
      <c r="F64" s="56"/>
      <c r="G64" s="56"/>
      <c r="H64" s="56"/>
    </row>
    <row r="65" spans="1:8" ht="16.5" thickBot="1" x14ac:dyDescent="0.3">
      <c r="A65" s="57" t="s">
        <v>324</v>
      </c>
      <c r="B65" s="58" t="s">
        <v>325</v>
      </c>
      <c r="C65" s="53" t="s">
        <v>257</v>
      </c>
      <c r="D65" s="56"/>
      <c r="E65" s="56"/>
      <c r="F65" s="56"/>
      <c r="G65" s="56"/>
      <c r="H65" s="56"/>
    </row>
    <row r="66" spans="1:8" ht="16.5" thickBot="1" x14ac:dyDescent="0.3">
      <c r="A66" s="57" t="s">
        <v>326</v>
      </c>
      <c r="B66" s="60" t="s">
        <v>327</v>
      </c>
      <c r="C66" s="53" t="s">
        <v>257</v>
      </c>
      <c r="D66" s="56"/>
      <c r="E66" s="56"/>
      <c r="F66" s="56"/>
      <c r="G66" s="56"/>
      <c r="H66" s="56"/>
    </row>
    <row r="67" spans="1:8" ht="16.5" thickBot="1" x14ac:dyDescent="0.3">
      <c r="A67" s="57" t="s">
        <v>328</v>
      </c>
      <c r="B67" s="58" t="s">
        <v>329</v>
      </c>
      <c r="C67" s="53" t="s">
        <v>257</v>
      </c>
      <c r="D67" s="56"/>
      <c r="E67" s="56"/>
      <c r="F67" s="56"/>
      <c r="G67" s="56"/>
      <c r="H67" s="56"/>
    </row>
    <row r="68" spans="1:8" ht="16.5" thickBot="1" x14ac:dyDescent="0.3">
      <c r="A68" s="55" t="s">
        <v>330</v>
      </c>
      <c r="B68" s="59" t="s">
        <v>331</v>
      </c>
      <c r="C68" s="53" t="s">
        <v>257</v>
      </c>
      <c r="D68" s="56"/>
      <c r="E68" s="56"/>
      <c r="F68" s="56"/>
      <c r="G68" s="56"/>
      <c r="H68" s="56"/>
    </row>
    <row r="69" spans="1:8" ht="32.25" thickBot="1" x14ac:dyDescent="0.3">
      <c r="A69" s="55" t="s">
        <v>332</v>
      </c>
      <c r="B69" s="59" t="s">
        <v>333</v>
      </c>
      <c r="C69" s="53" t="s">
        <v>257</v>
      </c>
      <c r="D69" s="56"/>
      <c r="E69" s="56"/>
      <c r="F69" s="56"/>
      <c r="G69" s="56"/>
      <c r="H69" s="56"/>
    </row>
    <row r="70" spans="1:8" ht="16.5" thickBot="1" x14ac:dyDescent="0.3">
      <c r="A70" s="55" t="s">
        <v>334</v>
      </c>
      <c r="B70" s="59" t="s">
        <v>335</v>
      </c>
      <c r="C70" s="53" t="s">
        <v>257</v>
      </c>
      <c r="D70" s="56"/>
      <c r="E70" s="56"/>
      <c r="F70" s="56"/>
      <c r="G70" s="56"/>
      <c r="H70" s="56"/>
    </row>
    <row r="71" spans="1:8" ht="16.5" thickBot="1" x14ac:dyDescent="0.3">
      <c r="A71" s="57" t="s">
        <v>336</v>
      </c>
      <c r="B71" s="58" t="s">
        <v>337</v>
      </c>
      <c r="C71" s="53" t="s">
        <v>257</v>
      </c>
      <c r="D71" s="56"/>
      <c r="E71" s="56"/>
      <c r="F71" s="56"/>
      <c r="G71" s="56"/>
      <c r="H71" s="56"/>
    </row>
    <row r="72" spans="1:8" ht="16.5" thickBot="1" x14ac:dyDescent="0.3">
      <c r="A72" s="57" t="s">
        <v>338</v>
      </c>
      <c r="B72" s="58" t="s">
        <v>339</v>
      </c>
      <c r="C72" s="53" t="s">
        <v>257</v>
      </c>
      <c r="D72" s="56"/>
      <c r="E72" s="56"/>
      <c r="F72" s="56"/>
      <c r="G72" s="56"/>
      <c r="H72" s="56"/>
    </row>
    <row r="73" spans="1:8" ht="16.5" thickBot="1" x14ac:dyDescent="0.3">
      <c r="A73" s="55" t="s">
        <v>340</v>
      </c>
      <c r="B73" s="59" t="s">
        <v>341</v>
      </c>
      <c r="C73" s="53" t="s">
        <v>257</v>
      </c>
      <c r="D73" s="56"/>
      <c r="E73" s="56"/>
      <c r="F73" s="56"/>
      <c r="G73" s="56"/>
      <c r="H73" s="56"/>
    </row>
    <row r="74" spans="1:8" ht="16.5" thickBot="1" x14ac:dyDescent="0.3">
      <c r="A74" s="57" t="s">
        <v>342</v>
      </c>
      <c r="B74" s="58" t="s">
        <v>343</v>
      </c>
      <c r="C74" s="53" t="s">
        <v>257</v>
      </c>
      <c r="D74" s="56"/>
      <c r="E74" s="56"/>
      <c r="F74" s="56"/>
      <c r="G74" s="56"/>
      <c r="H74" s="56"/>
    </row>
    <row r="75" spans="1:8" ht="16.5" thickBot="1" x14ac:dyDescent="0.3">
      <c r="A75" s="57" t="s">
        <v>344</v>
      </c>
      <c r="B75" s="58" t="s">
        <v>345</v>
      </c>
      <c r="C75" s="53" t="s">
        <v>257</v>
      </c>
      <c r="D75" s="56"/>
      <c r="E75" s="56"/>
      <c r="F75" s="56"/>
      <c r="G75" s="56"/>
      <c r="H75" s="56"/>
    </row>
    <row r="76" spans="1:8" ht="16.5" thickBot="1" x14ac:dyDescent="0.3">
      <c r="A76" s="57" t="s">
        <v>346</v>
      </c>
      <c r="B76" s="58" t="s">
        <v>347</v>
      </c>
      <c r="C76" s="53" t="s">
        <v>257</v>
      </c>
      <c r="D76" s="56"/>
      <c r="E76" s="56"/>
      <c r="F76" s="56"/>
      <c r="G76" s="56"/>
      <c r="H76" s="56"/>
    </row>
    <row r="77" spans="1:8" ht="16.5" thickBot="1" x14ac:dyDescent="0.3">
      <c r="A77" s="55" t="s">
        <v>348</v>
      </c>
      <c r="B77" s="59" t="s">
        <v>349</v>
      </c>
      <c r="C77" s="53" t="s">
        <v>257</v>
      </c>
      <c r="D77" s="56"/>
      <c r="E77" s="56"/>
      <c r="F77" s="56"/>
      <c r="G77" s="56"/>
      <c r="H77" s="56"/>
    </row>
    <row r="78" spans="1:8" ht="16.5" thickBot="1" x14ac:dyDescent="0.3">
      <c r="A78" s="57" t="s">
        <v>350</v>
      </c>
      <c r="B78" s="58" t="s">
        <v>351</v>
      </c>
      <c r="C78" s="53" t="s">
        <v>257</v>
      </c>
      <c r="D78" s="56"/>
      <c r="E78" s="56"/>
      <c r="F78" s="56"/>
      <c r="G78" s="56"/>
      <c r="H78" s="56"/>
    </row>
    <row r="79" spans="1:8" ht="16.5" thickBot="1" x14ac:dyDescent="0.3">
      <c r="A79" s="57" t="s">
        <v>352</v>
      </c>
      <c r="B79" s="58" t="s">
        <v>353</v>
      </c>
      <c r="C79" s="53" t="s">
        <v>257</v>
      </c>
      <c r="D79" s="56"/>
      <c r="E79" s="56"/>
      <c r="F79" s="56"/>
      <c r="G79" s="56"/>
      <c r="H79" s="56"/>
    </row>
    <row r="80" spans="1:8" ht="16.5" thickBot="1" x14ac:dyDescent="0.3">
      <c r="A80" s="57" t="s">
        <v>354</v>
      </c>
      <c r="B80" s="58" t="s">
        <v>355</v>
      </c>
      <c r="C80" s="53" t="s">
        <v>257</v>
      </c>
      <c r="D80" s="56"/>
      <c r="E80" s="56"/>
      <c r="F80" s="56"/>
      <c r="G80" s="56"/>
      <c r="H80" s="56"/>
    </row>
    <row r="81" spans="1:8" ht="32.25" thickBot="1" x14ac:dyDescent="0.3">
      <c r="A81" s="55" t="s">
        <v>356</v>
      </c>
      <c r="B81" s="59" t="s">
        <v>902</v>
      </c>
      <c r="C81" s="53" t="s">
        <v>257</v>
      </c>
      <c r="D81" s="56"/>
      <c r="E81" s="56"/>
      <c r="F81" s="56"/>
      <c r="G81" s="56"/>
      <c r="H81" s="56"/>
    </row>
    <row r="82" spans="1:8" ht="32.25" thickBot="1" x14ac:dyDescent="0.3">
      <c r="A82" s="57" t="s">
        <v>357</v>
      </c>
      <c r="B82" s="58" t="s">
        <v>259</v>
      </c>
      <c r="C82" s="53" t="s">
        <v>257</v>
      </c>
      <c r="D82" s="56"/>
      <c r="E82" s="56"/>
      <c r="F82" s="56"/>
      <c r="G82" s="56"/>
      <c r="H82" s="56"/>
    </row>
    <row r="83" spans="1:8" ht="32.25" thickBot="1" x14ac:dyDescent="0.3">
      <c r="A83" s="57" t="s">
        <v>358</v>
      </c>
      <c r="B83" s="58" t="s">
        <v>261</v>
      </c>
      <c r="C83" s="53" t="s">
        <v>257</v>
      </c>
      <c r="D83" s="56"/>
      <c r="E83" s="56"/>
      <c r="F83" s="56"/>
      <c r="G83" s="56"/>
      <c r="H83" s="56"/>
    </row>
    <row r="84" spans="1:8" ht="32.25" thickBot="1" x14ac:dyDescent="0.3">
      <c r="A84" s="57" t="s">
        <v>359</v>
      </c>
      <c r="B84" s="58" t="s">
        <v>263</v>
      </c>
      <c r="C84" s="53" t="s">
        <v>257</v>
      </c>
      <c r="D84" s="56"/>
      <c r="E84" s="56"/>
      <c r="F84" s="56"/>
      <c r="G84" s="56"/>
      <c r="H84" s="56"/>
    </row>
    <row r="85" spans="1:8" ht="32.25" thickBot="1" x14ac:dyDescent="0.3">
      <c r="A85" s="57" t="s">
        <v>360</v>
      </c>
      <c r="B85" s="58" t="s">
        <v>265</v>
      </c>
      <c r="C85" s="53" t="s">
        <v>257</v>
      </c>
      <c r="D85" s="56"/>
      <c r="E85" s="56"/>
      <c r="F85" s="56"/>
      <c r="G85" s="56"/>
      <c r="H85" s="56"/>
    </row>
    <row r="86" spans="1:8" ht="16.5" thickBot="1" x14ac:dyDescent="0.3">
      <c r="A86" s="57" t="s">
        <v>361</v>
      </c>
      <c r="B86" s="58" t="s">
        <v>267</v>
      </c>
      <c r="C86" s="53" t="s">
        <v>257</v>
      </c>
      <c r="D86" s="56"/>
      <c r="E86" s="56"/>
      <c r="F86" s="56"/>
      <c r="G86" s="56"/>
      <c r="H86" s="56"/>
    </row>
    <row r="87" spans="1:8" ht="16.5" thickBot="1" x14ac:dyDescent="0.3">
      <c r="A87" s="57" t="s">
        <v>362</v>
      </c>
      <c r="B87" s="58" t="s">
        <v>269</v>
      </c>
      <c r="C87" s="53" t="s">
        <v>257</v>
      </c>
      <c r="D87" s="56"/>
      <c r="E87" s="56"/>
      <c r="F87" s="56"/>
      <c r="G87" s="56"/>
      <c r="H87" s="56"/>
    </row>
    <row r="88" spans="1:8" ht="32.25" thickBot="1" x14ac:dyDescent="0.3">
      <c r="A88" s="57" t="s">
        <v>363</v>
      </c>
      <c r="B88" s="58" t="s">
        <v>271</v>
      </c>
      <c r="C88" s="53" t="s">
        <v>257</v>
      </c>
      <c r="D88" s="56"/>
      <c r="E88" s="56"/>
      <c r="F88" s="56"/>
      <c r="G88" s="56"/>
      <c r="H88" s="56"/>
    </row>
    <row r="89" spans="1:8" ht="16.5" thickBot="1" x14ac:dyDescent="0.3">
      <c r="A89" s="57" t="s">
        <v>364</v>
      </c>
      <c r="B89" s="58" t="s">
        <v>273</v>
      </c>
      <c r="C89" s="53" t="s">
        <v>257</v>
      </c>
      <c r="D89" s="56"/>
      <c r="E89" s="56"/>
      <c r="F89" s="56"/>
      <c r="G89" s="56"/>
      <c r="H89" s="56"/>
    </row>
    <row r="90" spans="1:8" ht="16.5" thickBot="1" x14ac:dyDescent="0.3">
      <c r="A90" s="57" t="s">
        <v>365</v>
      </c>
      <c r="B90" s="58" t="s">
        <v>275</v>
      </c>
      <c r="C90" s="53" t="s">
        <v>257</v>
      </c>
      <c r="D90" s="56"/>
      <c r="E90" s="56"/>
      <c r="F90" s="56"/>
      <c r="G90" s="56"/>
      <c r="H90" s="56"/>
    </row>
    <row r="91" spans="1:8" ht="16.5" thickBot="1" x14ac:dyDescent="0.3">
      <c r="A91" s="57" t="s">
        <v>366</v>
      </c>
      <c r="B91" s="58" t="s">
        <v>277</v>
      </c>
      <c r="C91" s="53" t="s">
        <v>257</v>
      </c>
      <c r="D91" s="56"/>
      <c r="E91" s="56"/>
      <c r="F91" s="56"/>
      <c r="G91" s="56"/>
      <c r="H91" s="56"/>
    </row>
    <row r="92" spans="1:8" ht="32.25" thickBot="1" x14ac:dyDescent="0.3">
      <c r="A92" s="57" t="s">
        <v>367</v>
      </c>
      <c r="B92" s="58" t="s">
        <v>279</v>
      </c>
      <c r="C92" s="53" t="s">
        <v>257</v>
      </c>
      <c r="D92" s="56"/>
      <c r="E92" s="56"/>
      <c r="F92" s="56"/>
      <c r="G92" s="56"/>
      <c r="H92" s="56"/>
    </row>
    <row r="93" spans="1:8" ht="16.5" thickBot="1" x14ac:dyDescent="0.3">
      <c r="A93" s="57" t="s">
        <v>368</v>
      </c>
      <c r="B93" s="58" t="s">
        <v>281</v>
      </c>
      <c r="C93" s="53" t="s">
        <v>257</v>
      </c>
      <c r="D93" s="56"/>
      <c r="E93" s="56"/>
      <c r="F93" s="56"/>
      <c r="G93" s="56"/>
      <c r="H93" s="56"/>
    </row>
    <row r="94" spans="1:8" ht="16.5" thickBot="1" x14ac:dyDescent="0.3">
      <c r="A94" s="57" t="s">
        <v>369</v>
      </c>
      <c r="B94" s="58" t="s">
        <v>283</v>
      </c>
      <c r="C94" s="53" t="s">
        <v>257</v>
      </c>
      <c r="D94" s="56"/>
      <c r="E94" s="56"/>
      <c r="F94" s="56"/>
      <c r="G94" s="56"/>
      <c r="H94" s="56"/>
    </row>
    <row r="95" spans="1:8" ht="16.5" thickBot="1" x14ac:dyDescent="0.3">
      <c r="A95" s="57" t="s">
        <v>370</v>
      </c>
      <c r="B95" s="58" t="s">
        <v>285</v>
      </c>
      <c r="C95" s="53" t="s">
        <v>257</v>
      </c>
      <c r="D95" s="56"/>
      <c r="E95" s="56"/>
      <c r="F95" s="56"/>
      <c r="G95" s="56"/>
      <c r="H95" s="56"/>
    </row>
    <row r="96" spans="1:8" ht="32.25" thickBot="1" x14ac:dyDescent="0.3">
      <c r="A96" s="55" t="s">
        <v>371</v>
      </c>
      <c r="B96" s="59" t="s">
        <v>903</v>
      </c>
      <c r="C96" s="53" t="s">
        <v>257</v>
      </c>
      <c r="D96" s="56"/>
      <c r="E96" s="56"/>
      <c r="F96" s="56"/>
      <c r="G96" s="56"/>
      <c r="H96" s="56"/>
    </row>
    <row r="97" spans="1:8" ht="16.5" thickBot="1" x14ac:dyDescent="0.3">
      <c r="A97" s="57" t="s">
        <v>204</v>
      </c>
      <c r="B97" s="58" t="s">
        <v>372</v>
      </c>
      <c r="C97" s="53" t="s">
        <v>257</v>
      </c>
      <c r="D97" s="56"/>
      <c r="E97" s="56"/>
      <c r="F97" s="56"/>
      <c r="G97" s="56"/>
      <c r="H97" s="56"/>
    </row>
    <row r="98" spans="1:8" ht="16.5" thickBot="1" x14ac:dyDescent="0.3">
      <c r="A98" s="57" t="s">
        <v>373</v>
      </c>
      <c r="B98" s="58" t="s">
        <v>374</v>
      </c>
      <c r="C98" s="53" t="s">
        <v>257</v>
      </c>
      <c r="D98" s="56"/>
      <c r="E98" s="56"/>
      <c r="F98" s="56"/>
      <c r="G98" s="56"/>
      <c r="H98" s="56"/>
    </row>
    <row r="99" spans="1:8" ht="16.5" thickBot="1" x14ac:dyDescent="0.3">
      <c r="A99" s="57" t="s">
        <v>375</v>
      </c>
      <c r="B99" s="58" t="s">
        <v>376</v>
      </c>
      <c r="C99" s="53" t="s">
        <v>257</v>
      </c>
      <c r="D99" s="56"/>
      <c r="E99" s="56"/>
      <c r="F99" s="56"/>
      <c r="G99" s="56"/>
      <c r="H99" s="56"/>
    </row>
    <row r="100" spans="1:8" ht="16.5" thickBot="1" x14ac:dyDescent="0.3">
      <c r="A100" s="57" t="s">
        <v>377</v>
      </c>
      <c r="B100" s="58" t="s">
        <v>378</v>
      </c>
      <c r="C100" s="53" t="s">
        <v>257</v>
      </c>
      <c r="D100" s="56"/>
      <c r="E100" s="56"/>
      <c r="F100" s="56"/>
      <c r="G100" s="56"/>
      <c r="H100" s="56"/>
    </row>
    <row r="101" spans="1:8" ht="16.5" thickBot="1" x14ac:dyDescent="0.3">
      <c r="A101" s="57" t="s">
        <v>379</v>
      </c>
      <c r="B101" s="58" t="s">
        <v>380</v>
      </c>
      <c r="C101" s="53" t="s">
        <v>257</v>
      </c>
      <c r="D101" s="56"/>
      <c r="E101" s="56"/>
      <c r="F101" s="56"/>
      <c r="G101" s="56"/>
      <c r="H101" s="56"/>
    </row>
    <row r="102" spans="1:8" ht="16.5" thickBot="1" x14ac:dyDescent="0.3">
      <c r="A102" s="57" t="s">
        <v>381</v>
      </c>
      <c r="B102" s="58" t="s">
        <v>382</v>
      </c>
      <c r="C102" s="53" t="s">
        <v>257</v>
      </c>
      <c r="D102" s="56"/>
      <c r="E102" s="56"/>
      <c r="F102" s="56"/>
      <c r="G102" s="56"/>
      <c r="H102" s="56"/>
    </row>
    <row r="103" spans="1:8" ht="16.5" thickBot="1" x14ac:dyDescent="0.3">
      <c r="A103" s="57" t="s">
        <v>205</v>
      </c>
      <c r="B103" s="58" t="s">
        <v>341</v>
      </c>
      <c r="C103" s="53" t="s">
        <v>257</v>
      </c>
      <c r="D103" s="56"/>
      <c r="E103" s="56"/>
      <c r="F103" s="56"/>
      <c r="G103" s="56"/>
      <c r="H103" s="56"/>
    </row>
    <row r="104" spans="1:8" ht="16.5" thickBot="1" x14ac:dyDescent="0.3">
      <c r="A104" s="57" t="s">
        <v>383</v>
      </c>
      <c r="B104" s="58" t="s">
        <v>384</v>
      </c>
      <c r="C104" s="53" t="s">
        <v>257</v>
      </c>
      <c r="D104" s="56"/>
      <c r="E104" s="56"/>
      <c r="F104" s="56"/>
      <c r="G104" s="56"/>
      <c r="H104" s="56"/>
    </row>
    <row r="105" spans="1:8" ht="26.25" customHeight="1" thickBot="1" x14ac:dyDescent="0.3">
      <c r="A105" s="57" t="s">
        <v>385</v>
      </c>
      <c r="B105" s="58" t="s">
        <v>386</v>
      </c>
      <c r="C105" s="53" t="s">
        <v>257</v>
      </c>
      <c r="D105" s="56"/>
      <c r="E105" s="56"/>
      <c r="F105" s="56"/>
      <c r="G105" s="56"/>
      <c r="H105" s="56"/>
    </row>
    <row r="106" spans="1:8" ht="16.5" thickBot="1" x14ac:dyDescent="0.3">
      <c r="A106" s="57" t="s">
        <v>387</v>
      </c>
      <c r="B106" s="58" t="s">
        <v>388</v>
      </c>
      <c r="C106" s="53" t="s">
        <v>257</v>
      </c>
      <c r="D106" s="56"/>
      <c r="E106" s="56"/>
      <c r="F106" s="56"/>
      <c r="G106" s="56"/>
      <c r="H106" s="56"/>
    </row>
    <row r="107" spans="1:8" ht="16.5" thickBot="1" x14ac:dyDescent="0.3">
      <c r="A107" s="57" t="s">
        <v>389</v>
      </c>
      <c r="B107" s="58" t="s">
        <v>380</v>
      </c>
      <c r="C107" s="53" t="s">
        <v>257</v>
      </c>
      <c r="D107" s="56"/>
      <c r="E107" s="56"/>
      <c r="F107" s="56"/>
      <c r="G107" s="56"/>
      <c r="H107" s="56"/>
    </row>
    <row r="108" spans="1:8" ht="16.5" thickBot="1" x14ac:dyDescent="0.3">
      <c r="A108" s="57" t="s">
        <v>390</v>
      </c>
      <c r="B108" s="58" t="s">
        <v>391</v>
      </c>
      <c r="C108" s="53" t="s">
        <v>257</v>
      </c>
      <c r="D108" s="56"/>
      <c r="E108" s="56"/>
      <c r="F108" s="56"/>
      <c r="G108" s="56"/>
      <c r="H108" s="56"/>
    </row>
    <row r="109" spans="1:8" ht="32.25" thickBot="1" x14ac:dyDescent="0.3">
      <c r="A109" s="55" t="s">
        <v>392</v>
      </c>
      <c r="B109" s="59" t="s">
        <v>904</v>
      </c>
      <c r="C109" s="53" t="s">
        <v>257</v>
      </c>
      <c r="D109" s="56"/>
      <c r="E109" s="56"/>
      <c r="F109" s="56"/>
      <c r="G109" s="56"/>
      <c r="H109" s="56"/>
    </row>
    <row r="110" spans="1:8" ht="32.25" thickBot="1" x14ac:dyDescent="0.3">
      <c r="A110" s="57" t="s">
        <v>156</v>
      </c>
      <c r="B110" s="58" t="s">
        <v>393</v>
      </c>
      <c r="C110" s="53" t="s">
        <v>257</v>
      </c>
      <c r="D110" s="56"/>
      <c r="E110" s="56"/>
      <c r="F110" s="56"/>
      <c r="G110" s="56"/>
      <c r="H110" s="56"/>
    </row>
    <row r="111" spans="1:8" ht="39" customHeight="1" thickBot="1" x14ac:dyDescent="0.3">
      <c r="A111" s="57" t="s">
        <v>163</v>
      </c>
      <c r="B111" s="58" t="s">
        <v>261</v>
      </c>
      <c r="C111" s="53" t="s">
        <v>257</v>
      </c>
      <c r="D111" s="56"/>
      <c r="E111" s="56"/>
      <c r="F111" s="56"/>
      <c r="G111" s="56"/>
      <c r="H111" s="56"/>
    </row>
    <row r="112" spans="1:8" ht="36.75" customHeight="1" thickBot="1" x14ac:dyDescent="0.3">
      <c r="A112" s="57" t="s">
        <v>394</v>
      </c>
      <c r="B112" s="58" t="s">
        <v>263</v>
      </c>
      <c r="C112" s="53" t="s">
        <v>257</v>
      </c>
      <c r="D112" s="56"/>
      <c r="E112" s="56"/>
      <c r="F112" s="56"/>
      <c r="G112" s="56"/>
      <c r="H112" s="56"/>
    </row>
    <row r="113" spans="1:8" ht="51.75" customHeight="1" thickBot="1" x14ac:dyDescent="0.3">
      <c r="A113" s="57" t="s">
        <v>395</v>
      </c>
      <c r="B113" s="58" t="s">
        <v>265</v>
      </c>
      <c r="C113" s="53" t="s">
        <v>257</v>
      </c>
      <c r="D113" s="56"/>
      <c r="E113" s="56"/>
      <c r="F113" s="56"/>
      <c r="G113" s="56"/>
      <c r="H113" s="56"/>
    </row>
    <row r="114" spans="1:8" ht="16.5" thickBot="1" x14ac:dyDescent="0.3">
      <c r="A114" s="57" t="s">
        <v>157</v>
      </c>
      <c r="B114" s="58" t="s">
        <v>267</v>
      </c>
      <c r="C114" s="53" t="s">
        <v>257</v>
      </c>
      <c r="D114" s="56"/>
      <c r="E114" s="56"/>
      <c r="F114" s="56"/>
      <c r="G114" s="56"/>
      <c r="H114" s="56"/>
    </row>
    <row r="115" spans="1:8" ht="16.5" thickBot="1" x14ac:dyDescent="0.3">
      <c r="A115" s="57" t="s">
        <v>158</v>
      </c>
      <c r="B115" s="58" t="s">
        <v>269</v>
      </c>
      <c r="C115" s="53" t="s">
        <v>257</v>
      </c>
      <c r="D115" s="56"/>
      <c r="E115" s="56"/>
      <c r="F115" s="56"/>
      <c r="G115" s="56"/>
      <c r="H115" s="56"/>
    </row>
    <row r="116" spans="1:8" ht="32.25" thickBot="1" x14ac:dyDescent="0.3">
      <c r="A116" s="57" t="s">
        <v>159</v>
      </c>
      <c r="B116" s="58" t="s">
        <v>271</v>
      </c>
      <c r="C116" s="53" t="s">
        <v>257</v>
      </c>
      <c r="D116" s="56"/>
      <c r="E116" s="56"/>
      <c r="F116" s="56"/>
      <c r="G116" s="56"/>
      <c r="H116" s="56"/>
    </row>
    <row r="117" spans="1:8" ht="16.5" thickBot="1" x14ac:dyDescent="0.3">
      <c r="A117" s="57" t="s">
        <v>160</v>
      </c>
      <c r="B117" s="58" t="s">
        <v>273</v>
      </c>
      <c r="C117" s="53" t="s">
        <v>257</v>
      </c>
      <c r="D117" s="56"/>
      <c r="E117" s="56"/>
      <c r="F117" s="56"/>
      <c r="G117" s="56"/>
      <c r="H117" s="56"/>
    </row>
    <row r="118" spans="1:8" ht="16.5" thickBot="1" x14ac:dyDescent="0.3">
      <c r="A118" s="57" t="s">
        <v>161</v>
      </c>
      <c r="B118" s="58" t="s">
        <v>275</v>
      </c>
      <c r="C118" s="53" t="s">
        <v>257</v>
      </c>
      <c r="D118" s="56"/>
      <c r="E118" s="56"/>
      <c r="F118" s="56"/>
      <c r="G118" s="56"/>
      <c r="H118" s="56"/>
    </row>
    <row r="119" spans="1:8" ht="16.5" thickBot="1" x14ac:dyDescent="0.3">
      <c r="A119" s="57" t="s">
        <v>162</v>
      </c>
      <c r="B119" s="58" t="s">
        <v>277</v>
      </c>
      <c r="C119" s="53" t="s">
        <v>257</v>
      </c>
      <c r="D119" s="56"/>
      <c r="E119" s="56"/>
      <c r="F119" s="56"/>
      <c r="G119" s="56"/>
      <c r="H119" s="56"/>
    </row>
    <row r="120" spans="1:8" ht="32.25" thickBot="1" x14ac:dyDescent="0.3">
      <c r="A120" s="57" t="s">
        <v>396</v>
      </c>
      <c r="B120" s="58" t="s">
        <v>279</v>
      </c>
      <c r="C120" s="53" t="s">
        <v>257</v>
      </c>
      <c r="D120" s="56"/>
      <c r="E120" s="56"/>
      <c r="F120" s="56"/>
      <c r="G120" s="56"/>
      <c r="H120" s="56"/>
    </row>
    <row r="121" spans="1:8" ht="16.5" thickBot="1" x14ac:dyDescent="0.3">
      <c r="A121" s="57" t="s">
        <v>397</v>
      </c>
      <c r="B121" s="58" t="s">
        <v>281</v>
      </c>
      <c r="C121" s="53" t="s">
        <v>257</v>
      </c>
      <c r="D121" s="56"/>
      <c r="E121" s="56"/>
      <c r="F121" s="56"/>
      <c r="G121" s="56"/>
      <c r="H121" s="56"/>
    </row>
    <row r="122" spans="1:8" ht="16.5" thickBot="1" x14ac:dyDescent="0.3">
      <c r="A122" s="57" t="s">
        <v>398</v>
      </c>
      <c r="B122" s="58" t="s">
        <v>283</v>
      </c>
      <c r="C122" s="53" t="s">
        <v>257</v>
      </c>
      <c r="D122" s="56"/>
      <c r="E122" s="56"/>
      <c r="F122" s="56"/>
      <c r="G122" s="56"/>
      <c r="H122" s="56"/>
    </row>
    <row r="123" spans="1:8" ht="16.5" thickBot="1" x14ac:dyDescent="0.3">
      <c r="A123" s="57" t="s">
        <v>399</v>
      </c>
      <c r="B123" s="58" t="s">
        <v>285</v>
      </c>
      <c r="C123" s="53" t="s">
        <v>257</v>
      </c>
      <c r="D123" s="56"/>
      <c r="E123" s="56"/>
      <c r="F123" s="56"/>
      <c r="G123" s="56"/>
      <c r="H123" s="56"/>
    </row>
    <row r="124" spans="1:8" ht="16.5" thickBot="1" x14ac:dyDescent="0.3">
      <c r="A124" s="55" t="s">
        <v>400</v>
      </c>
      <c r="B124" s="59" t="s">
        <v>401</v>
      </c>
      <c r="C124" s="53" t="s">
        <v>257</v>
      </c>
      <c r="D124" s="56"/>
      <c r="E124" s="56"/>
      <c r="F124" s="56"/>
      <c r="G124" s="56"/>
      <c r="H124" s="56"/>
    </row>
    <row r="125" spans="1:8" ht="32.25" thickBot="1" x14ac:dyDescent="0.3">
      <c r="A125" s="57" t="s">
        <v>210</v>
      </c>
      <c r="B125" s="58" t="s">
        <v>259</v>
      </c>
      <c r="C125" s="53" t="s">
        <v>257</v>
      </c>
      <c r="D125" s="56"/>
      <c r="E125" s="56"/>
      <c r="F125" s="56"/>
      <c r="G125" s="56"/>
      <c r="H125" s="56"/>
    </row>
    <row r="126" spans="1:8" ht="35.25" customHeight="1" thickBot="1" x14ac:dyDescent="0.3">
      <c r="A126" s="57" t="s">
        <v>402</v>
      </c>
      <c r="B126" s="58" t="s">
        <v>261</v>
      </c>
      <c r="C126" s="53" t="s">
        <v>257</v>
      </c>
      <c r="D126" s="56"/>
      <c r="E126" s="56"/>
      <c r="F126" s="56"/>
      <c r="G126" s="56"/>
      <c r="H126" s="56"/>
    </row>
    <row r="127" spans="1:8" ht="36.75" customHeight="1" thickBot="1" x14ac:dyDescent="0.3">
      <c r="A127" s="57" t="s">
        <v>403</v>
      </c>
      <c r="B127" s="58" t="s">
        <v>263</v>
      </c>
      <c r="C127" s="53" t="s">
        <v>257</v>
      </c>
      <c r="D127" s="56"/>
      <c r="E127" s="56"/>
      <c r="F127" s="56"/>
      <c r="G127" s="56"/>
      <c r="H127" s="56"/>
    </row>
    <row r="128" spans="1:8" ht="51" customHeight="1" thickBot="1" x14ac:dyDescent="0.3">
      <c r="A128" s="57" t="s">
        <v>404</v>
      </c>
      <c r="B128" s="58" t="s">
        <v>265</v>
      </c>
      <c r="C128" s="53" t="s">
        <v>257</v>
      </c>
      <c r="D128" s="56"/>
      <c r="E128" s="56"/>
      <c r="F128" s="56"/>
      <c r="G128" s="56"/>
      <c r="H128" s="56"/>
    </row>
    <row r="129" spans="1:8" ht="16.5" thickBot="1" x14ac:dyDescent="0.3">
      <c r="A129" s="57" t="s">
        <v>211</v>
      </c>
      <c r="B129" s="58" t="s">
        <v>405</v>
      </c>
      <c r="C129" s="53" t="s">
        <v>257</v>
      </c>
      <c r="D129" s="56"/>
      <c r="E129" s="56"/>
      <c r="F129" s="56"/>
      <c r="G129" s="56"/>
      <c r="H129" s="56"/>
    </row>
    <row r="130" spans="1:8" ht="16.5" thickBot="1" x14ac:dyDescent="0.3">
      <c r="A130" s="57" t="s">
        <v>212</v>
      </c>
      <c r="B130" s="58" t="s">
        <v>406</v>
      </c>
      <c r="C130" s="53" t="s">
        <v>257</v>
      </c>
      <c r="D130" s="56"/>
      <c r="E130" s="56"/>
      <c r="F130" s="56"/>
      <c r="G130" s="56"/>
      <c r="H130" s="56"/>
    </row>
    <row r="131" spans="1:8" ht="32.25" thickBot="1" x14ac:dyDescent="0.3">
      <c r="A131" s="57" t="s">
        <v>213</v>
      </c>
      <c r="B131" s="58" t="s">
        <v>407</v>
      </c>
      <c r="C131" s="53" t="s">
        <v>257</v>
      </c>
      <c r="D131" s="56"/>
      <c r="E131" s="56"/>
      <c r="F131" s="56"/>
      <c r="G131" s="56"/>
      <c r="H131" s="56"/>
    </row>
    <row r="132" spans="1:8" ht="16.5" thickBot="1" x14ac:dyDescent="0.3">
      <c r="A132" s="57" t="s">
        <v>408</v>
      </c>
      <c r="B132" s="58" t="s">
        <v>409</v>
      </c>
      <c r="C132" s="53" t="s">
        <v>257</v>
      </c>
      <c r="D132" s="56"/>
      <c r="E132" s="56"/>
      <c r="F132" s="56"/>
      <c r="G132" s="56"/>
      <c r="H132" s="56"/>
    </row>
    <row r="133" spans="1:8" ht="16.5" thickBot="1" x14ac:dyDescent="0.3">
      <c r="A133" s="57" t="s">
        <v>410</v>
      </c>
      <c r="B133" s="58" t="s">
        <v>411</v>
      </c>
      <c r="C133" s="53" t="s">
        <v>257</v>
      </c>
      <c r="D133" s="56"/>
      <c r="E133" s="56"/>
      <c r="F133" s="56"/>
      <c r="G133" s="56"/>
      <c r="H133" s="56"/>
    </row>
    <row r="134" spans="1:8" ht="16.5" thickBot="1" x14ac:dyDescent="0.3">
      <c r="A134" s="57" t="s">
        <v>412</v>
      </c>
      <c r="B134" s="58" t="s">
        <v>413</v>
      </c>
      <c r="C134" s="53" t="s">
        <v>257</v>
      </c>
      <c r="D134" s="56"/>
      <c r="E134" s="56"/>
      <c r="F134" s="56"/>
      <c r="G134" s="56"/>
      <c r="H134" s="56"/>
    </row>
    <row r="135" spans="1:8" ht="32.25" thickBot="1" x14ac:dyDescent="0.3">
      <c r="A135" s="57" t="s">
        <v>414</v>
      </c>
      <c r="B135" s="58" t="s">
        <v>279</v>
      </c>
      <c r="C135" s="53" t="s">
        <v>257</v>
      </c>
      <c r="D135" s="56"/>
      <c r="E135" s="56"/>
      <c r="F135" s="56"/>
      <c r="G135" s="56"/>
      <c r="H135" s="56"/>
    </row>
    <row r="136" spans="1:8" ht="16.5" thickBot="1" x14ac:dyDescent="0.3">
      <c r="A136" s="57" t="s">
        <v>415</v>
      </c>
      <c r="B136" s="58" t="s">
        <v>281</v>
      </c>
      <c r="C136" s="53" t="s">
        <v>257</v>
      </c>
      <c r="D136" s="56"/>
      <c r="E136" s="56"/>
      <c r="F136" s="56"/>
      <c r="G136" s="56"/>
      <c r="H136" s="56"/>
    </row>
    <row r="137" spans="1:8" ht="16.5" thickBot="1" x14ac:dyDescent="0.3">
      <c r="A137" s="57" t="s">
        <v>416</v>
      </c>
      <c r="B137" s="58" t="s">
        <v>283</v>
      </c>
      <c r="C137" s="53" t="s">
        <v>257</v>
      </c>
      <c r="D137" s="56"/>
      <c r="E137" s="56"/>
      <c r="F137" s="56"/>
      <c r="G137" s="56"/>
      <c r="H137" s="56"/>
    </row>
    <row r="138" spans="1:8" ht="16.5" thickBot="1" x14ac:dyDescent="0.3">
      <c r="A138" s="57" t="s">
        <v>417</v>
      </c>
      <c r="B138" s="58" t="s">
        <v>418</v>
      </c>
      <c r="C138" s="53" t="s">
        <v>257</v>
      </c>
      <c r="D138" s="56"/>
      <c r="E138" s="56"/>
      <c r="F138" s="56"/>
      <c r="G138" s="56"/>
      <c r="H138" s="56"/>
    </row>
    <row r="139" spans="1:8" ht="16.5" thickBot="1" x14ac:dyDescent="0.3">
      <c r="A139" s="55" t="s">
        <v>419</v>
      </c>
      <c r="B139" s="59" t="s">
        <v>420</v>
      </c>
      <c r="C139" s="53" t="s">
        <v>257</v>
      </c>
      <c r="D139" s="56"/>
      <c r="E139" s="56"/>
      <c r="F139" s="56"/>
      <c r="G139" s="56"/>
      <c r="H139" s="56"/>
    </row>
    <row r="140" spans="1:8" ht="32.25" thickBot="1" x14ac:dyDescent="0.3">
      <c r="A140" s="57" t="s">
        <v>215</v>
      </c>
      <c r="B140" s="58" t="s">
        <v>259</v>
      </c>
      <c r="C140" s="53" t="s">
        <v>257</v>
      </c>
      <c r="D140" s="56"/>
      <c r="E140" s="56"/>
      <c r="F140" s="56"/>
      <c r="G140" s="56"/>
      <c r="H140" s="56"/>
    </row>
    <row r="141" spans="1:8" ht="38.25" customHeight="1" thickBot="1" x14ac:dyDescent="0.3">
      <c r="A141" s="57" t="s">
        <v>421</v>
      </c>
      <c r="B141" s="58" t="s">
        <v>261</v>
      </c>
      <c r="C141" s="53" t="s">
        <v>257</v>
      </c>
      <c r="D141" s="56"/>
      <c r="E141" s="56"/>
      <c r="F141" s="56"/>
      <c r="G141" s="56"/>
      <c r="H141" s="56"/>
    </row>
    <row r="142" spans="1:8" ht="39" customHeight="1" thickBot="1" x14ac:dyDescent="0.3">
      <c r="A142" s="57" t="s">
        <v>422</v>
      </c>
      <c r="B142" s="58" t="s">
        <v>263</v>
      </c>
      <c r="C142" s="53" t="s">
        <v>257</v>
      </c>
      <c r="D142" s="56"/>
      <c r="E142" s="56"/>
      <c r="F142" s="56"/>
      <c r="G142" s="56"/>
      <c r="H142" s="56"/>
    </row>
    <row r="143" spans="1:8" ht="46.5" customHeight="1" thickBot="1" x14ac:dyDescent="0.3">
      <c r="A143" s="57" t="s">
        <v>423</v>
      </c>
      <c r="B143" s="58" t="s">
        <v>265</v>
      </c>
      <c r="C143" s="53" t="s">
        <v>257</v>
      </c>
      <c r="D143" s="56"/>
      <c r="E143" s="56"/>
      <c r="F143" s="56"/>
      <c r="G143" s="56"/>
      <c r="H143" s="56"/>
    </row>
    <row r="144" spans="1:8" ht="16.5" thickBot="1" x14ac:dyDescent="0.3">
      <c r="A144" s="57" t="s">
        <v>216</v>
      </c>
      <c r="B144" s="58" t="s">
        <v>267</v>
      </c>
      <c r="C144" s="53" t="s">
        <v>257</v>
      </c>
      <c r="D144" s="56"/>
      <c r="E144" s="56"/>
      <c r="F144" s="56"/>
      <c r="G144" s="56"/>
      <c r="H144" s="56"/>
    </row>
    <row r="145" spans="1:8" ht="16.5" thickBot="1" x14ac:dyDescent="0.3">
      <c r="A145" s="57" t="s">
        <v>217</v>
      </c>
      <c r="B145" s="58" t="s">
        <v>269</v>
      </c>
      <c r="C145" s="53" t="s">
        <v>257</v>
      </c>
      <c r="D145" s="56"/>
      <c r="E145" s="56"/>
      <c r="F145" s="56"/>
      <c r="G145" s="56"/>
      <c r="H145" s="56"/>
    </row>
    <row r="146" spans="1:8" ht="32.25" thickBot="1" x14ac:dyDescent="0.3">
      <c r="A146" s="57" t="s">
        <v>218</v>
      </c>
      <c r="B146" s="58" t="s">
        <v>271</v>
      </c>
      <c r="C146" s="53" t="s">
        <v>257</v>
      </c>
      <c r="D146" s="56"/>
      <c r="E146" s="56"/>
      <c r="F146" s="56"/>
      <c r="G146" s="56"/>
      <c r="H146" s="56"/>
    </row>
    <row r="147" spans="1:8" ht="16.5" thickBot="1" x14ac:dyDescent="0.3">
      <c r="A147" s="57" t="s">
        <v>424</v>
      </c>
      <c r="B147" s="58" t="s">
        <v>273</v>
      </c>
      <c r="C147" s="53" t="s">
        <v>257</v>
      </c>
      <c r="D147" s="56"/>
      <c r="E147" s="56"/>
      <c r="F147" s="56"/>
      <c r="G147" s="56"/>
      <c r="H147" s="56"/>
    </row>
    <row r="148" spans="1:8" ht="16.5" thickBot="1" x14ac:dyDescent="0.3">
      <c r="A148" s="57" t="s">
        <v>425</v>
      </c>
      <c r="B148" s="58" t="s">
        <v>275</v>
      </c>
      <c r="C148" s="53" t="s">
        <v>257</v>
      </c>
      <c r="D148" s="56"/>
      <c r="E148" s="56"/>
      <c r="F148" s="56"/>
      <c r="G148" s="56"/>
      <c r="H148" s="56"/>
    </row>
    <row r="149" spans="1:8" ht="16.5" thickBot="1" x14ac:dyDescent="0.3">
      <c r="A149" s="57" t="s">
        <v>426</v>
      </c>
      <c r="B149" s="58" t="s">
        <v>277</v>
      </c>
      <c r="C149" s="53" t="s">
        <v>257</v>
      </c>
      <c r="D149" s="56"/>
      <c r="E149" s="56"/>
      <c r="F149" s="56"/>
      <c r="G149" s="56"/>
      <c r="H149" s="56"/>
    </row>
    <row r="150" spans="1:8" ht="36.75" customHeight="1" thickBot="1" x14ac:dyDescent="0.3">
      <c r="A150" s="57" t="s">
        <v>427</v>
      </c>
      <c r="B150" s="58" t="s">
        <v>279</v>
      </c>
      <c r="C150" s="53" t="s">
        <v>257</v>
      </c>
      <c r="D150" s="56"/>
      <c r="E150" s="56"/>
      <c r="F150" s="56"/>
      <c r="G150" s="56"/>
      <c r="H150" s="56"/>
    </row>
    <row r="151" spans="1:8" ht="16.5" thickBot="1" x14ac:dyDescent="0.3">
      <c r="A151" s="57" t="s">
        <v>428</v>
      </c>
      <c r="B151" s="58" t="s">
        <v>281</v>
      </c>
      <c r="C151" s="53" t="s">
        <v>257</v>
      </c>
      <c r="D151" s="56"/>
      <c r="E151" s="56"/>
      <c r="F151" s="56"/>
      <c r="G151" s="56"/>
      <c r="H151" s="56"/>
    </row>
    <row r="152" spans="1:8" ht="16.5" thickBot="1" x14ac:dyDescent="0.3">
      <c r="A152" s="57" t="s">
        <v>429</v>
      </c>
      <c r="B152" s="58" t="s">
        <v>283</v>
      </c>
      <c r="C152" s="53" t="s">
        <v>257</v>
      </c>
      <c r="D152" s="56"/>
      <c r="E152" s="56"/>
      <c r="F152" s="56"/>
      <c r="G152" s="56"/>
      <c r="H152" s="56"/>
    </row>
    <row r="153" spans="1:8" ht="16.5" thickBot="1" x14ac:dyDescent="0.3">
      <c r="A153" s="57" t="s">
        <v>430</v>
      </c>
      <c r="B153" s="58" t="s">
        <v>285</v>
      </c>
      <c r="C153" s="53" t="s">
        <v>257</v>
      </c>
      <c r="D153" s="56"/>
      <c r="E153" s="56"/>
      <c r="F153" s="56"/>
      <c r="G153" s="56"/>
      <c r="H153" s="56"/>
    </row>
    <row r="154" spans="1:8" ht="16.5" thickBot="1" x14ac:dyDescent="0.3">
      <c r="A154" s="61" t="s">
        <v>431</v>
      </c>
      <c r="B154" s="62" t="s">
        <v>432</v>
      </c>
      <c r="C154" s="63" t="s">
        <v>257</v>
      </c>
      <c r="D154" s="64"/>
      <c r="E154" s="64"/>
      <c r="F154" s="64"/>
      <c r="G154" s="64"/>
      <c r="H154" s="64"/>
    </row>
    <row r="155" spans="1:8" ht="16.5" thickBot="1" x14ac:dyDescent="0.3">
      <c r="A155" s="57" t="s">
        <v>220</v>
      </c>
      <c r="B155" s="58" t="s">
        <v>433</v>
      </c>
      <c r="C155" s="53" t="s">
        <v>257</v>
      </c>
      <c r="D155" s="56"/>
      <c r="E155" s="56"/>
      <c r="F155" s="56"/>
      <c r="G155" s="56"/>
      <c r="H155" s="56"/>
    </row>
    <row r="156" spans="1:8" ht="16.5" thickBot="1" x14ac:dyDescent="0.3">
      <c r="A156" s="57" t="s">
        <v>221</v>
      </c>
      <c r="B156" s="58" t="s">
        <v>434</v>
      </c>
      <c r="C156" s="53" t="s">
        <v>257</v>
      </c>
      <c r="D156" s="56"/>
      <c r="E156" s="56"/>
      <c r="F156" s="56"/>
      <c r="G156" s="56"/>
      <c r="H156" s="56"/>
    </row>
    <row r="157" spans="1:8" ht="16.5" thickBot="1" x14ac:dyDescent="0.3">
      <c r="A157" s="57" t="s">
        <v>222</v>
      </c>
      <c r="B157" s="58" t="s">
        <v>435</v>
      </c>
      <c r="C157" s="53" t="s">
        <v>257</v>
      </c>
      <c r="D157" s="56"/>
      <c r="E157" s="56"/>
      <c r="F157" s="56"/>
      <c r="G157" s="56"/>
      <c r="H157" s="56"/>
    </row>
    <row r="158" spans="1:8" ht="16.5" thickBot="1" x14ac:dyDescent="0.3">
      <c r="A158" s="57" t="s">
        <v>223</v>
      </c>
      <c r="B158" s="58" t="s">
        <v>436</v>
      </c>
      <c r="C158" s="53" t="s">
        <v>257</v>
      </c>
      <c r="D158" s="56"/>
      <c r="E158" s="56"/>
      <c r="F158" s="56"/>
      <c r="G158" s="56"/>
      <c r="H158" s="56"/>
    </row>
    <row r="159" spans="1:8" ht="16.5" thickBot="1" x14ac:dyDescent="0.3">
      <c r="A159" s="55" t="s">
        <v>437</v>
      </c>
      <c r="B159" s="59" t="s">
        <v>349</v>
      </c>
      <c r="C159" s="53" t="s">
        <v>438</v>
      </c>
      <c r="D159" s="56"/>
      <c r="E159" s="56"/>
      <c r="F159" s="56"/>
      <c r="G159" s="56"/>
      <c r="H159" s="56"/>
    </row>
    <row r="160" spans="1:8" ht="48" customHeight="1" thickBot="1" x14ac:dyDescent="0.3">
      <c r="A160" s="57" t="s">
        <v>225</v>
      </c>
      <c r="B160" s="58" t="s">
        <v>890</v>
      </c>
      <c r="C160" s="53" t="s">
        <v>257</v>
      </c>
      <c r="D160" s="56"/>
      <c r="E160" s="56"/>
      <c r="F160" s="56"/>
      <c r="G160" s="56"/>
      <c r="H160" s="56"/>
    </row>
    <row r="161" spans="1:8" ht="32.25" thickBot="1" x14ac:dyDescent="0.3">
      <c r="A161" s="57" t="s">
        <v>226</v>
      </c>
      <c r="B161" s="58" t="s">
        <v>439</v>
      </c>
      <c r="C161" s="53" t="s">
        <v>257</v>
      </c>
      <c r="D161" s="56"/>
      <c r="E161" s="56"/>
      <c r="F161" s="56"/>
      <c r="G161" s="56"/>
      <c r="H161" s="56"/>
    </row>
    <row r="162" spans="1:8" ht="16.5" thickBot="1" x14ac:dyDescent="0.3">
      <c r="A162" s="57" t="s">
        <v>440</v>
      </c>
      <c r="B162" s="58" t="s">
        <v>441</v>
      </c>
      <c r="C162" s="53" t="s">
        <v>257</v>
      </c>
      <c r="D162" s="56"/>
      <c r="E162" s="56"/>
      <c r="F162" s="56"/>
      <c r="G162" s="56"/>
      <c r="H162" s="56"/>
    </row>
    <row r="163" spans="1:8" ht="16.5" thickBot="1" x14ac:dyDescent="0.3">
      <c r="A163" s="57" t="s">
        <v>227</v>
      </c>
      <c r="B163" s="58" t="s">
        <v>442</v>
      </c>
      <c r="C163" s="53" t="s">
        <v>257</v>
      </c>
      <c r="D163" s="56"/>
      <c r="E163" s="56"/>
      <c r="F163" s="56"/>
      <c r="G163" s="56"/>
      <c r="H163" s="56"/>
    </row>
    <row r="164" spans="1:8" ht="16.5" thickBot="1" x14ac:dyDescent="0.3">
      <c r="A164" s="57" t="s">
        <v>443</v>
      </c>
      <c r="B164" s="58" t="s">
        <v>444</v>
      </c>
      <c r="C164" s="53" t="s">
        <v>257</v>
      </c>
      <c r="D164" s="56"/>
      <c r="E164" s="56"/>
      <c r="F164" s="56"/>
      <c r="G164" s="56"/>
      <c r="H164" s="56"/>
    </row>
    <row r="165" spans="1:8" ht="53.25" customHeight="1" thickBot="1" x14ac:dyDescent="0.3">
      <c r="A165" s="57" t="s">
        <v>228</v>
      </c>
      <c r="B165" s="58" t="s">
        <v>891</v>
      </c>
      <c r="C165" s="53" t="s">
        <v>438</v>
      </c>
      <c r="D165" s="56"/>
      <c r="E165" s="56"/>
      <c r="F165" s="56"/>
      <c r="G165" s="56"/>
      <c r="H165" s="56"/>
    </row>
    <row r="166" spans="1:8" ht="16.5" customHeight="1" thickBot="1" x14ac:dyDescent="0.3">
      <c r="A166" s="180" t="s">
        <v>445</v>
      </c>
      <c r="B166" s="181"/>
      <c r="C166" s="181"/>
      <c r="D166" s="181"/>
      <c r="E166" s="181"/>
      <c r="F166" s="181"/>
      <c r="G166" s="181"/>
      <c r="H166" s="182"/>
    </row>
    <row r="167" spans="1:8" ht="16.5" thickBot="1" x14ac:dyDescent="0.3">
      <c r="A167" s="55" t="s">
        <v>446</v>
      </c>
      <c r="B167" s="59" t="s">
        <v>447</v>
      </c>
      <c r="C167" s="53" t="s">
        <v>257</v>
      </c>
      <c r="D167" s="56"/>
      <c r="E167" s="56"/>
      <c r="F167" s="56"/>
      <c r="G167" s="56"/>
      <c r="H167" s="56"/>
    </row>
    <row r="168" spans="1:8" ht="36.75" customHeight="1" thickBot="1" x14ac:dyDescent="0.3">
      <c r="A168" s="57" t="s">
        <v>230</v>
      </c>
      <c r="B168" s="58" t="s">
        <v>259</v>
      </c>
      <c r="C168" s="53" t="s">
        <v>257</v>
      </c>
      <c r="D168" s="56"/>
      <c r="E168" s="56"/>
      <c r="F168" s="56"/>
      <c r="G168" s="56"/>
      <c r="H168" s="56"/>
    </row>
    <row r="169" spans="1:8" ht="32.25" thickBot="1" x14ac:dyDescent="0.3">
      <c r="A169" s="65" t="s">
        <v>448</v>
      </c>
      <c r="B169" s="58" t="s">
        <v>261</v>
      </c>
      <c r="C169" s="66" t="s">
        <v>257</v>
      </c>
      <c r="D169" s="56"/>
      <c r="E169" s="56"/>
      <c r="F169" s="56"/>
      <c r="G169" s="56"/>
      <c r="H169" s="56"/>
    </row>
    <row r="170" spans="1:8" ht="35.25" customHeight="1" thickBot="1" x14ac:dyDescent="0.3">
      <c r="A170" s="65" t="s">
        <v>449</v>
      </c>
      <c r="B170" s="58" t="s">
        <v>263</v>
      </c>
      <c r="C170" s="66" t="s">
        <v>257</v>
      </c>
      <c r="D170" s="56"/>
      <c r="E170" s="56"/>
      <c r="F170" s="56"/>
      <c r="G170" s="56"/>
      <c r="H170" s="56"/>
    </row>
    <row r="171" spans="1:8" ht="49.5" customHeight="1" thickBot="1" x14ac:dyDescent="0.3">
      <c r="A171" s="65" t="s">
        <v>450</v>
      </c>
      <c r="B171" s="58" t="s">
        <v>265</v>
      </c>
      <c r="C171" s="66" t="s">
        <v>257</v>
      </c>
      <c r="D171" s="56"/>
      <c r="E171" s="56"/>
      <c r="F171" s="56"/>
      <c r="G171" s="56"/>
      <c r="H171" s="56"/>
    </row>
    <row r="172" spans="1:8" ht="16.5" thickBot="1" x14ac:dyDescent="0.3">
      <c r="A172" s="57" t="s">
        <v>231</v>
      </c>
      <c r="B172" s="58" t="s">
        <v>267</v>
      </c>
      <c r="C172" s="53" t="s">
        <v>257</v>
      </c>
      <c r="D172" s="56"/>
      <c r="E172" s="56"/>
      <c r="F172" s="56"/>
      <c r="G172" s="56"/>
      <c r="H172" s="56"/>
    </row>
    <row r="173" spans="1:8" ht="16.5" thickBot="1" x14ac:dyDescent="0.3">
      <c r="A173" s="57" t="s">
        <v>232</v>
      </c>
      <c r="B173" s="58" t="s">
        <v>269</v>
      </c>
      <c r="C173" s="53" t="s">
        <v>257</v>
      </c>
      <c r="D173" s="56"/>
      <c r="E173" s="56"/>
      <c r="F173" s="56"/>
      <c r="G173" s="56"/>
      <c r="H173" s="56"/>
    </row>
    <row r="174" spans="1:8" ht="32.25" thickBot="1" x14ac:dyDescent="0.3">
      <c r="A174" s="57" t="s">
        <v>233</v>
      </c>
      <c r="B174" s="58" t="s">
        <v>271</v>
      </c>
      <c r="C174" s="53" t="s">
        <v>257</v>
      </c>
      <c r="D174" s="56"/>
      <c r="E174" s="56"/>
      <c r="F174" s="56"/>
      <c r="G174" s="56"/>
      <c r="H174" s="56"/>
    </row>
    <row r="175" spans="1:8" ht="16.5" thickBot="1" x14ac:dyDescent="0.3">
      <c r="A175" s="57" t="s">
        <v>451</v>
      </c>
      <c r="B175" s="58" t="s">
        <v>273</v>
      </c>
      <c r="C175" s="53" t="s">
        <v>257</v>
      </c>
      <c r="D175" s="56"/>
      <c r="E175" s="56"/>
      <c r="F175" s="56"/>
      <c r="G175" s="56"/>
      <c r="H175" s="56"/>
    </row>
    <row r="176" spans="1:8" ht="16.5" thickBot="1" x14ac:dyDescent="0.3">
      <c r="A176" s="57" t="s">
        <v>452</v>
      </c>
      <c r="B176" s="58" t="s">
        <v>275</v>
      </c>
      <c r="C176" s="53" t="s">
        <v>257</v>
      </c>
      <c r="D176" s="56"/>
      <c r="E176" s="56"/>
      <c r="F176" s="56"/>
      <c r="G176" s="56"/>
      <c r="H176" s="56"/>
    </row>
    <row r="177" spans="1:8" ht="16.5" thickBot="1" x14ac:dyDescent="0.3">
      <c r="A177" s="57" t="s">
        <v>453</v>
      </c>
      <c r="B177" s="58" t="s">
        <v>277</v>
      </c>
      <c r="C177" s="53" t="s">
        <v>257</v>
      </c>
      <c r="D177" s="56"/>
      <c r="E177" s="56"/>
      <c r="F177" s="56"/>
      <c r="G177" s="56"/>
      <c r="H177" s="56"/>
    </row>
    <row r="178" spans="1:8" ht="32.25" thickBot="1" x14ac:dyDescent="0.3">
      <c r="A178" s="65" t="s">
        <v>454</v>
      </c>
      <c r="B178" s="58" t="s">
        <v>279</v>
      </c>
      <c r="C178" s="66" t="s">
        <v>257</v>
      </c>
      <c r="D178" s="56"/>
      <c r="E178" s="56"/>
      <c r="F178" s="56"/>
      <c r="G178" s="56"/>
      <c r="H178" s="56"/>
    </row>
    <row r="179" spans="1:8" ht="16.5" thickBot="1" x14ac:dyDescent="0.3">
      <c r="A179" s="57" t="s">
        <v>455</v>
      </c>
      <c r="B179" s="58" t="s">
        <v>281</v>
      </c>
      <c r="C179" s="53" t="s">
        <v>257</v>
      </c>
      <c r="D179" s="56"/>
      <c r="E179" s="56"/>
      <c r="F179" s="56"/>
      <c r="G179" s="56"/>
      <c r="H179" s="56"/>
    </row>
    <row r="180" spans="1:8" ht="27.75" customHeight="1" thickBot="1" x14ac:dyDescent="0.3">
      <c r="A180" s="57" t="s">
        <v>456</v>
      </c>
      <c r="B180" s="58" t="s">
        <v>283</v>
      </c>
      <c r="C180" s="53" t="s">
        <v>257</v>
      </c>
      <c r="D180" s="56"/>
      <c r="E180" s="56"/>
      <c r="F180" s="56"/>
      <c r="G180" s="56"/>
      <c r="H180" s="56"/>
    </row>
    <row r="181" spans="1:8" ht="48" thickBot="1" x14ac:dyDescent="0.3">
      <c r="A181" s="65" t="s">
        <v>457</v>
      </c>
      <c r="B181" s="58" t="s">
        <v>458</v>
      </c>
      <c r="C181" s="66" t="s">
        <v>257</v>
      </c>
      <c r="D181" s="56"/>
      <c r="E181" s="56"/>
      <c r="F181" s="56"/>
      <c r="G181" s="56"/>
      <c r="H181" s="56"/>
    </row>
    <row r="182" spans="1:8" ht="16.5" thickBot="1" x14ac:dyDescent="0.3">
      <c r="A182" s="57" t="s">
        <v>459</v>
      </c>
      <c r="B182" s="58" t="s">
        <v>460</v>
      </c>
      <c r="C182" s="53" t="s">
        <v>257</v>
      </c>
      <c r="D182" s="56"/>
      <c r="E182" s="56"/>
      <c r="F182" s="56"/>
      <c r="G182" s="56"/>
      <c r="H182" s="56"/>
    </row>
    <row r="183" spans="1:8" ht="34.5" customHeight="1" thickBot="1" x14ac:dyDescent="0.3">
      <c r="A183" s="57" t="s">
        <v>461</v>
      </c>
      <c r="B183" s="58" t="s">
        <v>462</v>
      </c>
      <c r="C183" s="53" t="s">
        <v>257</v>
      </c>
      <c r="D183" s="56"/>
      <c r="E183" s="56"/>
      <c r="F183" s="56"/>
      <c r="G183" s="56"/>
      <c r="H183" s="56"/>
    </row>
    <row r="184" spans="1:8" ht="16.5" thickBot="1" x14ac:dyDescent="0.3">
      <c r="A184" s="57" t="s">
        <v>463</v>
      </c>
      <c r="B184" s="58" t="s">
        <v>285</v>
      </c>
      <c r="C184" s="53" t="s">
        <v>257</v>
      </c>
      <c r="D184" s="56"/>
      <c r="E184" s="56"/>
      <c r="F184" s="56"/>
      <c r="G184" s="56"/>
      <c r="H184" s="56"/>
    </row>
    <row r="185" spans="1:8" ht="16.5" thickBot="1" x14ac:dyDescent="0.3">
      <c r="A185" s="55" t="s">
        <v>464</v>
      </c>
      <c r="B185" s="59" t="s">
        <v>465</v>
      </c>
      <c r="C185" s="53" t="s">
        <v>257</v>
      </c>
      <c r="D185" s="56"/>
      <c r="E185" s="56"/>
      <c r="F185" s="56"/>
      <c r="G185" s="56"/>
      <c r="H185" s="56"/>
    </row>
    <row r="186" spans="1:8" ht="16.5" thickBot="1" x14ac:dyDescent="0.3">
      <c r="A186" s="57" t="s">
        <v>466</v>
      </c>
      <c r="B186" s="58" t="s">
        <v>467</v>
      </c>
      <c r="C186" s="53" t="s">
        <v>257</v>
      </c>
      <c r="D186" s="56"/>
      <c r="E186" s="56"/>
      <c r="F186" s="56"/>
      <c r="G186" s="56"/>
      <c r="H186" s="56"/>
    </row>
    <row r="187" spans="1:8" ht="16.5" thickBot="1" x14ac:dyDescent="0.3">
      <c r="A187" s="57" t="s">
        <v>468</v>
      </c>
      <c r="B187" s="58" t="s">
        <v>469</v>
      </c>
      <c r="C187" s="53" t="s">
        <v>257</v>
      </c>
      <c r="D187" s="56"/>
      <c r="E187" s="56"/>
      <c r="F187" s="56"/>
      <c r="G187" s="56"/>
      <c r="H187" s="56"/>
    </row>
    <row r="188" spans="1:8" ht="16.5" thickBot="1" x14ac:dyDescent="0.3">
      <c r="A188" s="57" t="s">
        <v>470</v>
      </c>
      <c r="B188" s="58" t="s">
        <v>471</v>
      </c>
      <c r="C188" s="53" t="s">
        <v>257</v>
      </c>
      <c r="D188" s="56"/>
      <c r="E188" s="56"/>
      <c r="F188" s="56"/>
      <c r="G188" s="56"/>
      <c r="H188" s="56"/>
    </row>
    <row r="189" spans="1:8" ht="27" customHeight="1" thickBot="1" x14ac:dyDescent="0.3">
      <c r="A189" s="57" t="s">
        <v>472</v>
      </c>
      <c r="B189" s="58" t="s">
        <v>473</v>
      </c>
      <c r="C189" s="53" t="s">
        <v>257</v>
      </c>
      <c r="D189" s="56"/>
      <c r="E189" s="56"/>
      <c r="F189" s="56"/>
      <c r="G189" s="56"/>
      <c r="H189" s="56"/>
    </row>
    <row r="190" spans="1:8" ht="16.5" thickBot="1" x14ac:dyDescent="0.3">
      <c r="A190" s="57" t="s">
        <v>474</v>
      </c>
      <c r="B190" s="58" t="s">
        <v>475</v>
      </c>
      <c r="C190" s="53" t="s">
        <v>257</v>
      </c>
      <c r="D190" s="56"/>
      <c r="E190" s="56"/>
      <c r="F190" s="56"/>
      <c r="G190" s="56"/>
      <c r="H190" s="56"/>
    </row>
    <row r="191" spans="1:8" ht="46.5" customHeight="1" thickBot="1" x14ac:dyDescent="0.3">
      <c r="A191" s="57" t="s">
        <v>476</v>
      </c>
      <c r="B191" s="58" t="s">
        <v>477</v>
      </c>
      <c r="C191" s="53" t="s">
        <v>257</v>
      </c>
      <c r="D191" s="56"/>
      <c r="E191" s="56"/>
      <c r="F191" s="56"/>
      <c r="G191" s="56"/>
      <c r="H191" s="56"/>
    </row>
    <row r="192" spans="1:8" ht="41.25" customHeight="1" thickBot="1" x14ac:dyDescent="0.3">
      <c r="A192" s="57" t="s">
        <v>478</v>
      </c>
      <c r="B192" s="58" t="s">
        <v>479</v>
      </c>
      <c r="C192" s="53" t="s">
        <v>257</v>
      </c>
      <c r="D192" s="56"/>
      <c r="E192" s="56"/>
      <c r="F192" s="56"/>
      <c r="G192" s="56"/>
      <c r="H192" s="56"/>
    </row>
    <row r="193" spans="1:8" ht="32.25" thickBot="1" x14ac:dyDescent="0.3">
      <c r="A193" s="57" t="s">
        <v>480</v>
      </c>
      <c r="B193" s="58" t="s">
        <v>481</v>
      </c>
      <c r="C193" s="53" t="s">
        <v>257</v>
      </c>
      <c r="D193" s="56"/>
      <c r="E193" s="56"/>
      <c r="F193" s="56"/>
      <c r="G193" s="56"/>
      <c r="H193" s="56"/>
    </row>
    <row r="194" spans="1:8" ht="16.5" thickBot="1" x14ac:dyDescent="0.3">
      <c r="A194" s="57" t="s">
        <v>482</v>
      </c>
      <c r="B194" s="58" t="s">
        <v>483</v>
      </c>
      <c r="C194" s="53" t="s">
        <v>257</v>
      </c>
      <c r="D194" s="56"/>
      <c r="E194" s="56"/>
      <c r="F194" s="56"/>
      <c r="G194" s="56"/>
      <c r="H194" s="56"/>
    </row>
    <row r="195" spans="1:8" ht="16.5" thickBot="1" x14ac:dyDescent="0.3">
      <c r="A195" s="57" t="s">
        <v>484</v>
      </c>
      <c r="B195" s="58" t="s">
        <v>485</v>
      </c>
      <c r="C195" s="53" t="s">
        <v>257</v>
      </c>
      <c r="D195" s="56"/>
      <c r="E195" s="56"/>
      <c r="F195" s="56"/>
      <c r="G195" s="56"/>
      <c r="H195" s="56"/>
    </row>
    <row r="196" spans="1:8" ht="16.5" thickBot="1" x14ac:dyDescent="0.3">
      <c r="A196" s="57" t="s">
        <v>486</v>
      </c>
      <c r="B196" s="58" t="s">
        <v>487</v>
      </c>
      <c r="C196" s="53" t="s">
        <v>257</v>
      </c>
      <c r="D196" s="56"/>
      <c r="E196" s="56"/>
      <c r="F196" s="56"/>
      <c r="G196" s="56"/>
      <c r="H196" s="56"/>
    </row>
    <row r="197" spans="1:8" ht="16.5" thickBot="1" x14ac:dyDescent="0.3">
      <c r="A197" s="57" t="s">
        <v>488</v>
      </c>
      <c r="B197" s="58" t="s">
        <v>489</v>
      </c>
      <c r="C197" s="53" t="s">
        <v>257</v>
      </c>
      <c r="D197" s="56"/>
      <c r="E197" s="56"/>
      <c r="F197" s="56"/>
      <c r="G197" s="56"/>
      <c r="H197" s="56"/>
    </row>
    <row r="198" spans="1:8" ht="16.5" thickBot="1" x14ac:dyDescent="0.3">
      <c r="A198" s="57" t="s">
        <v>490</v>
      </c>
      <c r="B198" s="58" t="s">
        <v>491</v>
      </c>
      <c r="C198" s="53" t="s">
        <v>257</v>
      </c>
      <c r="D198" s="56"/>
      <c r="E198" s="56"/>
      <c r="F198" s="56"/>
      <c r="G198" s="56"/>
      <c r="H198" s="56"/>
    </row>
    <row r="199" spans="1:8" ht="16.5" thickBot="1" x14ac:dyDescent="0.3">
      <c r="A199" s="57" t="s">
        <v>492</v>
      </c>
      <c r="B199" s="58" t="s">
        <v>493</v>
      </c>
      <c r="C199" s="53" t="s">
        <v>257</v>
      </c>
      <c r="D199" s="56"/>
      <c r="E199" s="56"/>
      <c r="F199" s="56"/>
      <c r="G199" s="56"/>
      <c r="H199" s="56"/>
    </row>
    <row r="200" spans="1:8" ht="16.5" thickBot="1" x14ac:dyDescent="0.3">
      <c r="A200" s="57" t="s">
        <v>494</v>
      </c>
      <c r="B200" s="58" t="s">
        <v>495</v>
      </c>
      <c r="C200" s="53" t="s">
        <v>257</v>
      </c>
      <c r="D200" s="56"/>
      <c r="E200" s="56"/>
      <c r="F200" s="56"/>
      <c r="G200" s="56"/>
      <c r="H200" s="56"/>
    </row>
    <row r="201" spans="1:8" ht="60" customHeight="1" thickBot="1" x14ac:dyDescent="0.3">
      <c r="A201" s="57" t="s">
        <v>496</v>
      </c>
      <c r="B201" s="58" t="s">
        <v>497</v>
      </c>
      <c r="C201" s="53" t="s">
        <v>257</v>
      </c>
      <c r="D201" s="56"/>
      <c r="E201" s="56"/>
      <c r="F201" s="56"/>
      <c r="G201" s="56"/>
      <c r="H201" s="56"/>
    </row>
    <row r="202" spans="1:8" ht="16.5" thickBot="1" x14ac:dyDescent="0.3">
      <c r="A202" s="57" t="s">
        <v>498</v>
      </c>
      <c r="B202" s="58" t="s">
        <v>499</v>
      </c>
      <c r="C202" s="53" t="s">
        <v>257</v>
      </c>
      <c r="D202" s="56"/>
      <c r="E202" s="56"/>
      <c r="F202" s="56"/>
      <c r="G202" s="56"/>
      <c r="H202" s="56"/>
    </row>
    <row r="203" spans="1:8" ht="32.25" thickBot="1" x14ac:dyDescent="0.3">
      <c r="A203" s="55" t="s">
        <v>500</v>
      </c>
      <c r="B203" s="59" t="s">
        <v>501</v>
      </c>
      <c r="C203" s="53" t="s">
        <v>257</v>
      </c>
      <c r="D203" s="56"/>
      <c r="E203" s="56"/>
      <c r="F203" s="56"/>
      <c r="G203" s="56"/>
      <c r="H203" s="56"/>
    </row>
    <row r="204" spans="1:8" ht="42" customHeight="1" thickBot="1" x14ac:dyDescent="0.3">
      <c r="A204" s="57" t="s">
        <v>502</v>
      </c>
      <c r="B204" s="58" t="s">
        <v>503</v>
      </c>
      <c r="C204" s="53" t="s">
        <v>257</v>
      </c>
      <c r="D204" s="56"/>
      <c r="E204" s="56"/>
      <c r="F204" s="56"/>
      <c r="G204" s="56"/>
      <c r="H204" s="56"/>
    </row>
    <row r="205" spans="1:8" ht="40.5" customHeight="1" thickBot="1" x14ac:dyDescent="0.3">
      <c r="A205" s="57" t="s">
        <v>504</v>
      </c>
      <c r="B205" s="58" t="s">
        <v>505</v>
      </c>
      <c r="C205" s="53" t="s">
        <v>257</v>
      </c>
      <c r="D205" s="56"/>
      <c r="E205" s="56"/>
      <c r="F205" s="56"/>
      <c r="G205" s="56"/>
      <c r="H205" s="56"/>
    </row>
    <row r="206" spans="1:8" ht="32.25" thickBot="1" x14ac:dyDescent="0.3">
      <c r="A206" s="65" t="s">
        <v>506</v>
      </c>
      <c r="B206" s="67" t="s">
        <v>507</v>
      </c>
      <c r="C206" s="66" t="s">
        <v>257</v>
      </c>
      <c r="D206" s="56"/>
      <c r="E206" s="56"/>
      <c r="F206" s="56"/>
      <c r="G206" s="56"/>
      <c r="H206" s="56"/>
    </row>
    <row r="207" spans="1:8" ht="16.5" thickBot="1" x14ac:dyDescent="0.3">
      <c r="A207" s="57" t="s">
        <v>508</v>
      </c>
      <c r="B207" s="58" t="s">
        <v>509</v>
      </c>
      <c r="C207" s="53" t="s">
        <v>257</v>
      </c>
      <c r="D207" s="56"/>
      <c r="E207" s="56"/>
      <c r="F207" s="56"/>
      <c r="G207" s="56"/>
      <c r="H207" s="56"/>
    </row>
    <row r="208" spans="1:8" ht="36" customHeight="1" thickBot="1" x14ac:dyDescent="0.3">
      <c r="A208" s="57" t="s">
        <v>510</v>
      </c>
      <c r="B208" s="58" t="s">
        <v>511</v>
      </c>
      <c r="C208" s="53" t="s">
        <v>257</v>
      </c>
      <c r="D208" s="56"/>
      <c r="E208" s="56"/>
      <c r="F208" s="56"/>
      <c r="G208" s="56"/>
      <c r="H208" s="56"/>
    </row>
    <row r="209" spans="1:8" ht="16.5" thickBot="1" x14ac:dyDescent="0.3">
      <c r="A209" s="57" t="s">
        <v>512</v>
      </c>
      <c r="B209" s="58" t="s">
        <v>513</v>
      </c>
      <c r="C209" s="53" t="s">
        <v>257</v>
      </c>
      <c r="D209" s="56"/>
      <c r="E209" s="56"/>
      <c r="F209" s="56"/>
      <c r="G209" s="56"/>
      <c r="H209" s="56"/>
    </row>
    <row r="210" spans="1:8" ht="32.25" thickBot="1" x14ac:dyDescent="0.3">
      <c r="A210" s="55" t="s">
        <v>514</v>
      </c>
      <c r="B210" s="59" t="s">
        <v>515</v>
      </c>
      <c r="C210" s="53" t="s">
        <v>257</v>
      </c>
      <c r="D210" s="56"/>
      <c r="E210" s="56"/>
      <c r="F210" s="56"/>
      <c r="G210" s="56"/>
      <c r="H210" s="56"/>
    </row>
    <row r="211" spans="1:8" ht="16.5" thickBot="1" x14ac:dyDescent="0.3">
      <c r="A211" s="57" t="s">
        <v>516</v>
      </c>
      <c r="B211" s="58" t="s">
        <v>517</v>
      </c>
      <c r="C211" s="53" t="s">
        <v>257</v>
      </c>
      <c r="D211" s="56"/>
      <c r="E211" s="56"/>
      <c r="F211" s="56"/>
      <c r="G211" s="56"/>
      <c r="H211" s="56"/>
    </row>
    <row r="212" spans="1:8" ht="16.5" thickBot="1" x14ac:dyDescent="0.3">
      <c r="A212" s="57" t="s">
        <v>518</v>
      </c>
      <c r="B212" s="58" t="s">
        <v>519</v>
      </c>
      <c r="C212" s="53" t="s">
        <v>257</v>
      </c>
      <c r="D212" s="56"/>
      <c r="E212" s="56"/>
      <c r="F212" s="56"/>
      <c r="G212" s="56"/>
      <c r="H212" s="56"/>
    </row>
    <row r="213" spans="1:8" ht="16.5" thickBot="1" x14ac:dyDescent="0.3">
      <c r="A213" s="57" t="s">
        <v>520</v>
      </c>
      <c r="B213" s="58" t="s">
        <v>521</v>
      </c>
      <c r="C213" s="53" t="s">
        <v>257</v>
      </c>
      <c r="D213" s="56"/>
      <c r="E213" s="56"/>
      <c r="F213" s="56"/>
      <c r="G213" s="56"/>
      <c r="H213" s="56"/>
    </row>
    <row r="214" spans="1:8" ht="35.25" customHeight="1" thickBot="1" x14ac:dyDescent="0.3">
      <c r="A214" s="57" t="s">
        <v>522</v>
      </c>
      <c r="B214" s="58" t="s">
        <v>523</v>
      </c>
      <c r="C214" s="53" t="s">
        <v>257</v>
      </c>
      <c r="D214" s="56"/>
      <c r="E214" s="56"/>
      <c r="F214" s="56"/>
      <c r="G214" s="56"/>
      <c r="H214" s="56"/>
    </row>
    <row r="215" spans="1:8" ht="33.75" customHeight="1" thickBot="1" x14ac:dyDescent="0.3">
      <c r="A215" s="57" t="s">
        <v>524</v>
      </c>
      <c r="B215" s="58" t="s">
        <v>525</v>
      </c>
      <c r="C215" s="53" t="s">
        <v>257</v>
      </c>
      <c r="D215" s="56"/>
      <c r="E215" s="56"/>
      <c r="F215" s="56"/>
      <c r="G215" s="56"/>
      <c r="H215" s="56"/>
    </row>
    <row r="216" spans="1:8" ht="33" customHeight="1" thickBot="1" x14ac:dyDescent="0.3">
      <c r="A216" s="57" t="s">
        <v>526</v>
      </c>
      <c r="B216" s="58" t="s">
        <v>527</v>
      </c>
      <c r="C216" s="53" t="s">
        <v>257</v>
      </c>
      <c r="D216" s="56"/>
      <c r="E216" s="56"/>
      <c r="F216" s="56"/>
      <c r="G216" s="56"/>
      <c r="H216" s="56"/>
    </row>
    <row r="217" spans="1:8" ht="32.25" thickBot="1" x14ac:dyDescent="0.3">
      <c r="A217" s="57" t="s">
        <v>528</v>
      </c>
      <c r="B217" s="58" t="s">
        <v>529</v>
      </c>
      <c r="C217" s="53" t="s">
        <v>257</v>
      </c>
      <c r="D217" s="56"/>
      <c r="E217" s="56"/>
      <c r="F217" s="56"/>
      <c r="G217" s="56"/>
      <c r="H217" s="56"/>
    </row>
    <row r="218" spans="1:8" ht="16.5" thickBot="1" x14ac:dyDescent="0.3">
      <c r="A218" s="57" t="s">
        <v>530</v>
      </c>
      <c r="B218" s="58" t="s">
        <v>531</v>
      </c>
      <c r="C218" s="53" t="s">
        <v>257</v>
      </c>
      <c r="D218" s="56"/>
      <c r="E218" s="56"/>
      <c r="F218" s="56"/>
      <c r="G218" s="56"/>
      <c r="H218" s="56"/>
    </row>
    <row r="219" spans="1:8" ht="32.25" thickBot="1" x14ac:dyDescent="0.3">
      <c r="A219" s="57" t="s">
        <v>532</v>
      </c>
      <c r="B219" s="58" t="s">
        <v>533</v>
      </c>
      <c r="C219" s="53" t="s">
        <v>257</v>
      </c>
      <c r="D219" s="56"/>
      <c r="E219" s="56"/>
      <c r="F219" s="56"/>
      <c r="G219" s="56"/>
      <c r="H219" s="56"/>
    </row>
    <row r="220" spans="1:8" ht="16.5" thickBot="1" x14ac:dyDescent="0.3">
      <c r="A220" s="57" t="s">
        <v>534</v>
      </c>
      <c r="B220" s="58" t="s">
        <v>349</v>
      </c>
      <c r="C220" s="53" t="s">
        <v>438</v>
      </c>
      <c r="D220" s="56"/>
      <c r="E220" s="56"/>
      <c r="F220" s="56"/>
      <c r="G220" s="56"/>
      <c r="H220" s="56"/>
    </row>
    <row r="221" spans="1:8" ht="42.75" customHeight="1" thickBot="1" x14ac:dyDescent="0.3">
      <c r="A221" s="57" t="s">
        <v>535</v>
      </c>
      <c r="B221" s="58" t="s">
        <v>536</v>
      </c>
      <c r="C221" s="53" t="s">
        <v>257</v>
      </c>
      <c r="D221" s="56"/>
      <c r="E221" s="56"/>
      <c r="F221" s="56"/>
      <c r="G221" s="56"/>
      <c r="H221" s="56"/>
    </row>
    <row r="222" spans="1:8" ht="32.25" thickBot="1" x14ac:dyDescent="0.3">
      <c r="A222" s="55" t="s">
        <v>537</v>
      </c>
      <c r="B222" s="59" t="s">
        <v>538</v>
      </c>
      <c r="C222" s="53" t="s">
        <v>257</v>
      </c>
      <c r="D222" s="56"/>
      <c r="E222" s="56"/>
      <c r="F222" s="56"/>
      <c r="G222" s="56"/>
      <c r="H222" s="56"/>
    </row>
    <row r="223" spans="1:8" ht="16.5" thickBot="1" x14ac:dyDescent="0.3">
      <c r="A223" s="57" t="s">
        <v>539</v>
      </c>
      <c r="B223" s="58" t="s">
        <v>540</v>
      </c>
      <c r="C223" s="53" t="s">
        <v>257</v>
      </c>
      <c r="D223" s="56"/>
      <c r="E223" s="56"/>
      <c r="F223" s="56"/>
      <c r="G223" s="56"/>
      <c r="H223" s="56"/>
    </row>
    <row r="224" spans="1:8" ht="16.5" thickBot="1" x14ac:dyDescent="0.3">
      <c r="A224" s="57" t="s">
        <v>541</v>
      </c>
      <c r="B224" s="58" t="s">
        <v>542</v>
      </c>
      <c r="C224" s="53" t="s">
        <v>257</v>
      </c>
      <c r="D224" s="56"/>
      <c r="E224" s="56"/>
      <c r="F224" s="56"/>
      <c r="G224" s="56"/>
      <c r="H224" s="56"/>
    </row>
    <row r="225" spans="1:8" ht="16.5" thickBot="1" x14ac:dyDescent="0.3">
      <c r="A225" s="57" t="s">
        <v>543</v>
      </c>
      <c r="B225" s="58" t="s">
        <v>544</v>
      </c>
      <c r="C225" s="53" t="s">
        <v>257</v>
      </c>
      <c r="D225" s="56"/>
      <c r="E225" s="56"/>
      <c r="F225" s="56"/>
      <c r="G225" s="56"/>
      <c r="H225" s="56"/>
    </row>
    <row r="226" spans="1:8" ht="16.5" thickBot="1" x14ac:dyDescent="0.3">
      <c r="A226" s="57" t="s">
        <v>545</v>
      </c>
      <c r="B226" s="58" t="s">
        <v>546</v>
      </c>
      <c r="C226" s="53" t="s">
        <v>257</v>
      </c>
      <c r="D226" s="56"/>
      <c r="E226" s="56"/>
      <c r="F226" s="56"/>
      <c r="G226" s="56"/>
      <c r="H226" s="56"/>
    </row>
    <row r="227" spans="1:8" ht="16.5" thickBot="1" x14ac:dyDescent="0.3">
      <c r="A227" s="57" t="s">
        <v>547</v>
      </c>
      <c r="B227" s="58" t="s">
        <v>548</v>
      </c>
      <c r="C227" s="53" t="s">
        <v>257</v>
      </c>
      <c r="D227" s="56"/>
      <c r="E227" s="56"/>
      <c r="F227" s="56"/>
      <c r="G227" s="56"/>
      <c r="H227" s="56"/>
    </row>
    <row r="228" spans="1:8" ht="16.5" thickBot="1" x14ac:dyDescent="0.3">
      <c r="A228" s="57" t="s">
        <v>549</v>
      </c>
      <c r="B228" s="60" t="s">
        <v>550</v>
      </c>
      <c r="C228" s="53" t="s">
        <v>257</v>
      </c>
      <c r="D228" s="56"/>
      <c r="E228" s="56"/>
      <c r="F228" s="56"/>
      <c r="G228" s="56"/>
      <c r="H228" s="56"/>
    </row>
    <row r="229" spans="1:8" ht="32.25" thickBot="1" x14ac:dyDescent="0.3">
      <c r="A229" s="57" t="s">
        <v>551</v>
      </c>
      <c r="B229" s="58" t="s">
        <v>552</v>
      </c>
      <c r="C229" s="53" t="s">
        <v>257</v>
      </c>
      <c r="D229" s="56"/>
      <c r="E229" s="56"/>
      <c r="F229" s="56"/>
      <c r="G229" s="56"/>
      <c r="H229" s="56"/>
    </row>
    <row r="230" spans="1:8" ht="16.5" thickBot="1" x14ac:dyDescent="0.3">
      <c r="A230" s="57" t="s">
        <v>553</v>
      </c>
      <c r="B230" s="58" t="s">
        <v>554</v>
      </c>
      <c r="C230" s="53" t="s">
        <v>257</v>
      </c>
      <c r="D230" s="56"/>
      <c r="E230" s="56"/>
      <c r="F230" s="56"/>
      <c r="G230" s="56"/>
      <c r="H230" s="56"/>
    </row>
    <row r="231" spans="1:8" ht="16.5" thickBot="1" x14ac:dyDescent="0.3">
      <c r="A231" s="57" t="s">
        <v>555</v>
      </c>
      <c r="B231" s="58" t="s">
        <v>556</v>
      </c>
      <c r="C231" s="53" t="s">
        <v>257</v>
      </c>
      <c r="D231" s="56"/>
      <c r="E231" s="56"/>
      <c r="F231" s="56"/>
      <c r="G231" s="56"/>
      <c r="H231" s="56"/>
    </row>
    <row r="232" spans="1:8" ht="16.5" thickBot="1" x14ac:dyDescent="0.3">
      <c r="A232" s="57" t="s">
        <v>557</v>
      </c>
      <c r="B232" s="58" t="s">
        <v>558</v>
      </c>
      <c r="C232" s="53" t="s">
        <v>257</v>
      </c>
      <c r="D232" s="56"/>
      <c r="E232" s="56"/>
      <c r="F232" s="56"/>
      <c r="G232" s="56"/>
      <c r="H232" s="56"/>
    </row>
    <row r="233" spans="1:8" ht="16.5" thickBot="1" x14ac:dyDescent="0.3">
      <c r="A233" s="57" t="s">
        <v>559</v>
      </c>
      <c r="B233" s="58" t="s">
        <v>560</v>
      </c>
      <c r="C233" s="53" t="s">
        <v>257</v>
      </c>
      <c r="D233" s="56"/>
      <c r="E233" s="56"/>
      <c r="F233" s="56"/>
      <c r="G233" s="56"/>
      <c r="H233" s="56"/>
    </row>
    <row r="234" spans="1:8" ht="16.5" thickBot="1" x14ac:dyDescent="0.3">
      <c r="A234" s="57" t="s">
        <v>561</v>
      </c>
      <c r="B234" s="58" t="s">
        <v>562</v>
      </c>
      <c r="C234" s="53" t="s">
        <v>257</v>
      </c>
      <c r="D234" s="56"/>
      <c r="E234" s="56"/>
      <c r="F234" s="56"/>
      <c r="G234" s="56"/>
      <c r="H234" s="56"/>
    </row>
    <row r="235" spans="1:8" ht="32.25" thickBot="1" x14ac:dyDescent="0.3">
      <c r="A235" s="55" t="s">
        <v>563</v>
      </c>
      <c r="B235" s="59" t="s">
        <v>564</v>
      </c>
      <c r="C235" s="53" t="s">
        <v>257</v>
      </c>
      <c r="D235" s="56"/>
      <c r="E235" s="56"/>
      <c r="F235" s="56"/>
      <c r="G235" s="56"/>
      <c r="H235" s="56"/>
    </row>
    <row r="236" spans="1:8" ht="16.5" thickBot="1" x14ac:dyDescent="0.3">
      <c r="A236" s="57" t="s">
        <v>565</v>
      </c>
      <c r="B236" s="58" t="s">
        <v>566</v>
      </c>
      <c r="C236" s="53" t="s">
        <v>257</v>
      </c>
      <c r="D236" s="56"/>
      <c r="E236" s="56"/>
      <c r="F236" s="56"/>
      <c r="G236" s="56"/>
      <c r="H236" s="56"/>
    </row>
    <row r="237" spans="1:8" ht="16.5" thickBot="1" x14ac:dyDescent="0.3">
      <c r="A237" s="57" t="s">
        <v>567</v>
      </c>
      <c r="B237" s="58" t="s">
        <v>544</v>
      </c>
      <c r="C237" s="53" t="s">
        <v>257</v>
      </c>
      <c r="D237" s="56"/>
      <c r="E237" s="56"/>
      <c r="F237" s="56"/>
      <c r="G237" s="56"/>
      <c r="H237" s="56"/>
    </row>
    <row r="238" spans="1:8" ht="16.5" thickBot="1" x14ac:dyDescent="0.3">
      <c r="A238" s="57" t="s">
        <v>568</v>
      </c>
      <c r="B238" s="58" t="s">
        <v>546</v>
      </c>
      <c r="C238" s="53" t="s">
        <v>257</v>
      </c>
      <c r="D238" s="56"/>
      <c r="E238" s="56"/>
      <c r="F238" s="56"/>
      <c r="G238" s="56"/>
      <c r="H238" s="56"/>
    </row>
    <row r="239" spans="1:8" ht="16.5" thickBot="1" x14ac:dyDescent="0.3">
      <c r="A239" s="68" t="s">
        <v>569</v>
      </c>
      <c r="B239" s="69" t="s">
        <v>548</v>
      </c>
      <c r="C239" s="63" t="s">
        <v>257</v>
      </c>
      <c r="D239" s="64"/>
      <c r="E239" s="64"/>
      <c r="F239" s="64"/>
      <c r="G239" s="64"/>
      <c r="H239" s="64"/>
    </row>
    <row r="240" spans="1:8" ht="16.5" thickBot="1" x14ac:dyDescent="0.3">
      <c r="A240" s="57" t="s">
        <v>570</v>
      </c>
      <c r="B240" s="58" t="s">
        <v>435</v>
      </c>
      <c r="C240" s="53" t="s">
        <v>257</v>
      </c>
      <c r="D240" s="56"/>
      <c r="E240" s="56"/>
      <c r="F240" s="56"/>
      <c r="G240" s="56"/>
      <c r="H240" s="56"/>
    </row>
    <row r="241" spans="1:8" ht="16.5" thickBot="1" x14ac:dyDescent="0.3">
      <c r="A241" s="57" t="s">
        <v>571</v>
      </c>
      <c r="B241" s="58" t="s">
        <v>572</v>
      </c>
      <c r="C241" s="53" t="s">
        <v>257</v>
      </c>
      <c r="D241" s="56"/>
      <c r="E241" s="56"/>
      <c r="F241" s="56"/>
      <c r="G241" s="56"/>
      <c r="H241" s="56"/>
    </row>
    <row r="242" spans="1:8" ht="42.75" customHeight="1" thickBot="1" x14ac:dyDescent="0.3">
      <c r="A242" s="55" t="s">
        <v>573</v>
      </c>
      <c r="B242" s="59" t="s">
        <v>905</v>
      </c>
      <c r="C242" s="53" t="s">
        <v>257</v>
      </c>
      <c r="D242" s="56"/>
      <c r="E242" s="56"/>
      <c r="F242" s="56"/>
      <c r="G242" s="56"/>
      <c r="H242" s="56"/>
    </row>
    <row r="243" spans="1:8" ht="50.25" customHeight="1" thickBot="1" x14ac:dyDescent="0.3">
      <c r="A243" s="55" t="s">
        <v>574</v>
      </c>
      <c r="B243" s="59" t="s">
        <v>906</v>
      </c>
      <c r="C243" s="53" t="s">
        <v>257</v>
      </c>
      <c r="D243" s="56"/>
      <c r="E243" s="56"/>
      <c r="F243" s="56"/>
      <c r="G243" s="56"/>
      <c r="H243" s="56"/>
    </row>
    <row r="244" spans="1:8" ht="16.5" thickBot="1" x14ac:dyDescent="0.3">
      <c r="A244" s="57" t="s">
        <v>575</v>
      </c>
      <c r="B244" s="58" t="s">
        <v>576</v>
      </c>
      <c r="C244" s="53" t="s">
        <v>257</v>
      </c>
      <c r="D244" s="56"/>
      <c r="E244" s="56"/>
      <c r="F244" s="56"/>
      <c r="G244" s="56"/>
      <c r="H244" s="56"/>
    </row>
    <row r="245" spans="1:8" ht="16.5" thickBot="1" x14ac:dyDescent="0.3">
      <c r="A245" s="57" t="s">
        <v>577</v>
      </c>
      <c r="B245" s="58" t="s">
        <v>578</v>
      </c>
      <c r="C245" s="53" t="s">
        <v>257</v>
      </c>
      <c r="D245" s="56"/>
      <c r="E245" s="56"/>
      <c r="F245" s="56"/>
      <c r="G245" s="56"/>
      <c r="H245" s="56"/>
    </row>
    <row r="246" spans="1:8" ht="56.25" customHeight="1" thickBot="1" x14ac:dyDescent="0.3">
      <c r="A246" s="55" t="s">
        <v>579</v>
      </c>
      <c r="B246" s="59" t="s">
        <v>907</v>
      </c>
      <c r="C246" s="53" t="s">
        <v>257</v>
      </c>
      <c r="D246" s="56"/>
      <c r="E246" s="56"/>
      <c r="F246" s="56"/>
      <c r="G246" s="56"/>
      <c r="H246" s="56"/>
    </row>
    <row r="247" spans="1:8" ht="32.25" thickBot="1" x14ac:dyDescent="0.3">
      <c r="A247" s="57" t="s">
        <v>580</v>
      </c>
      <c r="B247" s="58" t="s">
        <v>581</v>
      </c>
      <c r="C247" s="53" t="s">
        <v>257</v>
      </c>
      <c r="D247" s="56"/>
      <c r="E247" s="56"/>
      <c r="F247" s="56"/>
      <c r="G247" s="56"/>
      <c r="H247" s="56"/>
    </row>
    <row r="248" spans="1:8" ht="32.25" thickBot="1" x14ac:dyDescent="0.3">
      <c r="A248" s="57" t="s">
        <v>582</v>
      </c>
      <c r="B248" s="58" t="s">
        <v>583</v>
      </c>
      <c r="C248" s="53" t="s">
        <v>257</v>
      </c>
      <c r="D248" s="56"/>
      <c r="E248" s="56"/>
      <c r="F248" s="56"/>
      <c r="G248" s="56"/>
      <c r="H248" s="56"/>
    </row>
    <row r="249" spans="1:8" ht="36.75" customHeight="1" thickBot="1" x14ac:dyDescent="0.3">
      <c r="A249" s="55" t="s">
        <v>584</v>
      </c>
      <c r="B249" s="59" t="s">
        <v>585</v>
      </c>
      <c r="C249" s="53" t="s">
        <v>257</v>
      </c>
      <c r="D249" s="56"/>
      <c r="E249" s="56"/>
      <c r="F249" s="56"/>
      <c r="G249" s="56"/>
      <c r="H249" s="56"/>
    </row>
    <row r="250" spans="1:8" ht="39" customHeight="1" thickBot="1" x14ac:dyDescent="0.3">
      <c r="A250" s="55" t="s">
        <v>586</v>
      </c>
      <c r="B250" s="59" t="s">
        <v>908</v>
      </c>
      <c r="C250" s="53" t="s">
        <v>257</v>
      </c>
      <c r="D250" s="56"/>
      <c r="E250" s="56"/>
      <c r="F250" s="56"/>
      <c r="G250" s="56"/>
      <c r="H250" s="56"/>
    </row>
    <row r="251" spans="1:8" ht="16.5" thickBot="1" x14ac:dyDescent="0.3">
      <c r="A251" s="55" t="s">
        <v>587</v>
      </c>
      <c r="B251" s="59" t="s">
        <v>588</v>
      </c>
      <c r="C251" s="53" t="s">
        <v>257</v>
      </c>
      <c r="D251" s="56"/>
      <c r="E251" s="56"/>
      <c r="F251" s="56"/>
      <c r="G251" s="56"/>
      <c r="H251" s="56"/>
    </row>
    <row r="252" spans="1:8" ht="16.5" thickBot="1" x14ac:dyDescent="0.3">
      <c r="A252" s="55" t="s">
        <v>589</v>
      </c>
      <c r="B252" s="59" t="s">
        <v>590</v>
      </c>
      <c r="C252" s="53" t="s">
        <v>257</v>
      </c>
      <c r="D252" s="56"/>
      <c r="E252" s="56"/>
      <c r="F252" s="56"/>
      <c r="G252" s="56"/>
      <c r="H252" s="56"/>
    </row>
    <row r="253" spans="1:8" ht="16.5" thickBot="1" x14ac:dyDescent="0.3">
      <c r="A253" s="55" t="s">
        <v>591</v>
      </c>
      <c r="B253" s="59" t="s">
        <v>349</v>
      </c>
      <c r="C253" s="53" t="s">
        <v>438</v>
      </c>
      <c r="D253" s="56"/>
      <c r="E253" s="56"/>
      <c r="F253" s="56"/>
      <c r="G253" s="56"/>
      <c r="H253" s="56"/>
    </row>
    <row r="254" spans="1:8" ht="32.25" thickBot="1" x14ac:dyDescent="0.3">
      <c r="A254" s="57" t="s">
        <v>592</v>
      </c>
      <c r="B254" s="58" t="s">
        <v>593</v>
      </c>
      <c r="C254" s="53" t="s">
        <v>257</v>
      </c>
      <c r="D254" s="56"/>
      <c r="E254" s="56"/>
      <c r="F254" s="56"/>
      <c r="G254" s="56"/>
      <c r="H254" s="56"/>
    </row>
    <row r="255" spans="1:8" ht="32.25" thickBot="1" x14ac:dyDescent="0.3">
      <c r="A255" s="57" t="s">
        <v>594</v>
      </c>
      <c r="B255" s="58" t="s">
        <v>595</v>
      </c>
      <c r="C255" s="53" t="s">
        <v>257</v>
      </c>
      <c r="D255" s="56"/>
      <c r="E255" s="56"/>
      <c r="F255" s="56"/>
      <c r="G255" s="56"/>
      <c r="H255" s="56"/>
    </row>
    <row r="256" spans="1:8" ht="16.5" thickBot="1" x14ac:dyDescent="0.3">
      <c r="A256" s="57" t="s">
        <v>596</v>
      </c>
      <c r="B256" s="58" t="s">
        <v>597</v>
      </c>
      <c r="C256" s="53" t="s">
        <v>257</v>
      </c>
      <c r="D256" s="56"/>
      <c r="E256" s="56"/>
      <c r="F256" s="56"/>
      <c r="G256" s="56"/>
      <c r="H256" s="56"/>
    </row>
    <row r="257" spans="1:8" ht="34.5" customHeight="1" thickBot="1" x14ac:dyDescent="0.3">
      <c r="A257" s="57" t="s">
        <v>598</v>
      </c>
      <c r="B257" s="58" t="s">
        <v>261</v>
      </c>
      <c r="C257" s="53" t="s">
        <v>257</v>
      </c>
      <c r="D257" s="56"/>
      <c r="E257" s="56"/>
      <c r="F257" s="56"/>
      <c r="G257" s="56"/>
      <c r="H257" s="56"/>
    </row>
    <row r="258" spans="1:8" ht="16.5" thickBot="1" x14ac:dyDescent="0.3">
      <c r="A258" s="57" t="s">
        <v>599</v>
      </c>
      <c r="B258" s="58" t="s">
        <v>597</v>
      </c>
      <c r="C258" s="53" t="s">
        <v>257</v>
      </c>
      <c r="D258" s="56"/>
      <c r="E258" s="56"/>
      <c r="F258" s="56"/>
      <c r="G258" s="56"/>
      <c r="H258" s="56"/>
    </row>
    <row r="259" spans="1:8" ht="40.5" customHeight="1" thickBot="1" x14ac:dyDescent="0.3">
      <c r="A259" s="57" t="s">
        <v>600</v>
      </c>
      <c r="B259" s="58" t="s">
        <v>263</v>
      </c>
      <c r="C259" s="53" t="s">
        <v>257</v>
      </c>
      <c r="D259" s="56"/>
      <c r="E259" s="56"/>
      <c r="F259" s="56"/>
      <c r="G259" s="56"/>
      <c r="H259" s="56"/>
    </row>
    <row r="260" spans="1:8" ht="16.5" thickBot="1" x14ac:dyDescent="0.3">
      <c r="A260" s="57" t="s">
        <v>601</v>
      </c>
      <c r="B260" s="58" t="s">
        <v>597</v>
      </c>
      <c r="C260" s="53" t="s">
        <v>257</v>
      </c>
      <c r="D260" s="56"/>
      <c r="E260" s="56"/>
      <c r="F260" s="56"/>
      <c r="G260" s="56"/>
      <c r="H260" s="56"/>
    </row>
    <row r="261" spans="1:8" ht="47.25" customHeight="1" thickBot="1" x14ac:dyDescent="0.3">
      <c r="A261" s="57" t="s">
        <v>602</v>
      </c>
      <c r="B261" s="58" t="s">
        <v>265</v>
      </c>
      <c r="C261" s="53" t="s">
        <v>257</v>
      </c>
      <c r="D261" s="56"/>
      <c r="E261" s="56"/>
      <c r="F261" s="56"/>
      <c r="G261" s="56"/>
      <c r="H261" s="56"/>
    </row>
    <row r="262" spans="1:8" ht="16.5" thickBot="1" x14ac:dyDescent="0.3">
      <c r="A262" s="57" t="s">
        <v>603</v>
      </c>
      <c r="B262" s="58" t="s">
        <v>597</v>
      </c>
      <c r="C262" s="53" t="s">
        <v>257</v>
      </c>
      <c r="D262" s="56"/>
      <c r="E262" s="56"/>
      <c r="F262" s="56"/>
      <c r="G262" s="56"/>
      <c r="H262" s="56"/>
    </row>
    <row r="263" spans="1:8" ht="16.5" thickBot="1" x14ac:dyDescent="0.3">
      <c r="A263" s="57" t="s">
        <v>604</v>
      </c>
      <c r="B263" s="58" t="s">
        <v>605</v>
      </c>
      <c r="C263" s="53" t="s">
        <v>257</v>
      </c>
      <c r="D263" s="56"/>
      <c r="E263" s="56"/>
      <c r="F263" s="56"/>
      <c r="G263" s="56"/>
      <c r="H263" s="56"/>
    </row>
    <row r="264" spans="1:8" ht="16.5" thickBot="1" x14ac:dyDescent="0.3">
      <c r="A264" s="57" t="s">
        <v>606</v>
      </c>
      <c r="B264" s="58" t="s">
        <v>597</v>
      </c>
      <c r="C264" s="53" t="s">
        <v>257</v>
      </c>
      <c r="D264" s="56"/>
      <c r="E264" s="56"/>
      <c r="F264" s="56"/>
      <c r="G264" s="56"/>
      <c r="H264" s="56"/>
    </row>
    <row r="265" spans="1:8" ht="16.5" thickBot="1" x14ac:dyDescent="0.3">
      <c r="A265" s="57" t="s">
        <v>607</v>
      </c>
      <c r="B265" s="58" t="s">
        <v>608</v>
      </c>
      <c r="C265" s="53" t="s">
        <v>257</v>
      </c>
      <c r="D265" s="56"/>
      <c r="E265" s="56"/>
      <c r="F265" s="56"/>
      <c r="G265" s="56"/>
      <c r="H265" s="56"/>
    </row>
    <row r="266" spans="1:8" ht="16.5" thickBot="1" x14ac:dyDescent="0.3">
      <c r="A266" s="57" t="s">
        <v>609</v>
      </c>
      <c r="B266" s="58" t="s">
        <v>597</v>
      </c>
      <c r="C266" s="53" t="s">
        <v>257</v>
      </c>
      <c r="D266" s="56"/>
      <c r="E266" s="56"/>
      <c r="F266" s="56"/>
      <c r="G266" s="56"/>
      <c r="H266" s="56"/>
    </row>
    <row r="267" spans="1:8" ht="32.25" thickBot="1" x14ac:dyDescent="0.3">
      <c r="A267" s="57" t="s">
        <v>610</v>
      </c>
      <c r="B267" s="58" t="s">
        <v>611</v>
      </c>
      <c r="C267" s="53" t="s">
        <v>257</v>
      </c>
      <c r="D267" s="56"/>
      <c r="E267" s="56"/>
      <c r="F267" s="56"/>
      <c r="G267" s="56"/>
      <c r="H267" s="56"/>
    </row>
    <row r="268" spans="1:8" ht="16.5" thickBot="1" x14ac:dyDescent="0.3">
      <c r="A268" s="57" t="s">
        <v>612</v>
      </c>
      <c r="B268" s="58" t="s">
        <v>597</v>
      </c>
      <c r="C268" s="53" t="s">
        <v>257</v>
      </c>
      <c r="D268" s="56"/>
      <c r="E268" s="56"/>
      <c r="F268" s="56"/>
      <c r="G268" s="56"/>
      <c r="H268" s="56"/>
    </row>
    <row r="269" spans="1:8" ht="16.5" thickBot="1" x14ac:dyDescent="0.3">
      <c r="A269" s="57" t="s">
        <v>613</v>
      </c>
      <c r="B269" s="58" t="s">
        <v>614</v>
      </c>
      <c r="C269" s="53" t="s">
        <v>257</v>
      </c>
      <c r="D269" s="56"/>
      <c r="E269" s="56"/>
      <c r="F269" s="56"/>
      <c r="G269" s="56"/>
      <c r="H269" s="56"/>
    </row>
    <row r="270" spans="1:8" ht="16.5" thickBot="1" x14ac:dyDescent="0.3">
      <c r="A270" s="57" t="s">
        <v>615</v>
      </c>
      <c r="B270" s="58" t="s">
        <v>597</v>
      </c>
      <c r="C270" s="53" t="s">
        <v>257</v>
      </c>
      <c r="D270" s="56"/>
      <c r="E270" s="56"/>
      <c r="F270" s="56"/>
      <c r="G270" s="56"/>
      <c r="H270" s="56"/>
    </row>
    <row r="271" spans="1:8" ht="16.5" thickBot="1" x14ac:dyDescent="0.3">
      <c r="A271" s="68" t="s">
        <v>616</v>
      </c>
      <c r="B271" s="69" t="s">
        <v>617</v>
      </c>
      <c r="C271" s="63" t="s">
        <v>257</v>
      </c>
      <c r="D271" s="64"/>
      <c r="E271" s="64"/>
      <c r="F271" s="64"/>
      <c r="G271" s="64"/>
      <c r="H271" s="64"/>
    </row>
    <row r="272" spans="1:8" ht="16.5" thickBot="1" x14ac:dyDescent="0.3">
      <c r="A272" s="57" t="s">
        <v>618</v>
      </c>
      <c r="B272" s="58" t="s">
        <v>597</v>
      </c>
      <c r="C272" s="53" t="s">
        <v>257</v>
      </c>
      <c r="D272" s="56"/>
      <c r="E272" s="56"/>
      <c r="F272" s="56"/>
      <c r="G272" s="56"/>
      <c r="H272" s="56"/>
    </row>
    <row r="273" spans="1:8" ht="16.5" thickBot="1" x14ac:dyDescent="0.3">
      <c r="A273" s="57" t="s">
        <v>616</v>
      </c>
      <c r="B273" s="58" t="s">
        <v>619</v>
      </c>
      <c r="C273" s="53" t="s">
        <v>257</v>
      </c>
      <c r="D273" s="56"/>
      <c r="E273" s="56"/>
      <c r="F273" s="56"/>
      <c r="G273" s="56"/>
      <c r="H273" s="56"/>
    </row>
    <row r="274" spans="1:8" ht="16.5" thickBot="1" x14ac:dyDescent="0.3">
      <c r="A274" s="57" t="s">
        <v>620</v>
      </c>
      <c r="B274" s="58" t="s">
        <v>597</v>
      </c>
      <c r="C274" s="53" t="s">
        <v>257</v>
      </c>
      <c r="D274" s="56"/>
      <c r="E274" s="56"/>
      <c r="F274" s="56"/>
      <c r="G274" s="56"/>
      <c r="H274" s="56"/>
    </row>
    <row r="275" spans="1:8" ht="35.25" customHeight="1" thickBot="1" x14ac:dyDescent="0.3">
      <c r="A275" s="57" t="s">
        <v>621</v>
      </c>
      <c r="B275" s="58" t="s">
        <v>622</v>
      </c>
      <c r="C275" s="53" t="s">
        <v>257</v>
      </c>
      <c r="D275" s="56"/>
      <c r="E275" s="56"/>
      <c r="F275" s="56"/>
      <c r="G275" s="56"/>
      <c r="H275" s="56"/>
    </row>
    <row r="276" spans="1:8" ht="16.5" thickBot="1" x14ac:dyDescent="0.3">
      <c r="A276" s="57" t="s">
        <v>623</v>
      </c>
      <c r="B276" s="58" t="s">
        <v>597</v>
      </c>
      <c r="C276" s="53" t="s">
        <v>257</v>
      </c>
      <c r="D276" s="56"/>
      <c r="E276" s="56"/>
      <c r="F276" s="56"/>
      <c r="G276" s="56"/>
      <c r="H276" s="56"/>
    </row>
    <row r="277" spans="1:8" ht="16.5" thickBot="1" x14ac:dyDescent="0.3">
      <c r="A277" s="57" t="s">
        <v>624</v>
      </c>
      <c r="B277" s="58" t="s">
        <v>281</v>
      </c>
      <c r="C277" s="53" t="s">
        <v>257</v>
      </c>
      <c r="D277" s="56"/>
      <c r="E277" s="56"/>
      <c r="F277" s="56"/>
      <c r="G277" s="56"/>
      <c r="H277" s="56"/>
    </row>
    <row r="278" spans="1:8" ht="16.5" thickBot="1" x14ac:dyDescent="0.3">
      <c r="A278" s="57" t="s">
        <v>625</v>
      </c>
      <c r="B278" s="58" t="s">
        <v>597</v>
      </c>
      <c r="C278" s="53" t="s">
        <v>257</v>
      </c>
      <c r="D278" s="56"/>
      <c r="E278" s="56"/>
      <c r="F278" s="56"/>
      <c r="G278" s="56"/>
      <c r="H278" s="56"/>
    </row>
    <row r="279" spans="1:8" ht="16.5" thickBot="1" x14ac:dyDescent="0.3">
      <c r="A279" s="57" t="s">
        <v>626</v>
      </c>
      <c r="B279" s="58" t="s">
        <v>283</v>
      </c>
      <c r="C279" s="53" t="s">
        <v>257</v>
      </c>
      <c r="D279" s="56"/>
      <c r="E279" s="56"/>
      <c r="F279" s="56"/>
      <c r="G279" s="56"/>
      <c r="H279" s="56"/>
    </row>
    <row r="280" spans="1:8" ht="16.5" thickBot="1" x14ac:dyDescent="0.3">
      <c r="A280" s="57" t="s">
        <v>627</v>
      </c>
      <c r="B280" s="58" t="s">
        <v>597</v>
      </c>
      <c r="C280" s="53" t="s">
        <v>257</v>
      </c>
      <c r="D280" s="56"/>
      <c r="E280" s="56"/>
      <c r="F280" s="56"/>
      <c r="G280" s="56"/>
      <c r="H280" s="56"/>
    </row>
    <row r="281" spans="1:8" ht="16.5" thickBot="1" x14ac:dyDescent="0.3">
      <c r="A281" s="57" t="s">
        <v>628</v>
      </c>
      <c r="B281" s="58" t="s">
        <v>629</v>
      </c>
      <c r="C281" s="53" t="s">
        <v>257</v>
      </c>
      <c r="D281" s="56"/>
      <c r="E281" s="56"/>
      <c r="F281" s="56"/>
      <c r="G281" s="56"/>
      <c r="H281" s="56"/>
    </row>
    <row r="282" spans="1:8" ht="16.5" thickBot="1" x14ac:dyDescent="0.3">
      <c r="A282" s="57" t="s">
        <v>630</v>
      </c>
      <c r="B282" s="58" t="s">
        <v>597</v>
      </c>
      <c r="C282" s="53" t="s">
        <v>257</v>
      </c>
      <c r="D282" s="56"/>
      <c r="E282" s="56"/>
      <c r="F282" s="56"/>
      <c r="G282" s="56"/>
      <c r="H282" s="56"/>
    </row>
    <row r="283" spans="1:8" ht="32.25" thickBot="1" x14ac:dyDescent="0.3">
      <c r="A283" s="57" t="s">
        <v>631</v>
      </c>
      <c r="B283" s="58" t="s">
        <v>632</v>
      </c>
      <c r="C283" s="53" t="s">
        <v>257</v>
      </c>
      <c r="D283" s="56"/>
      <c r="E283" s="56"/>
      <c r="F283" s="56"/>
      <c r="G283" s="56"/>
      <c r="H283" s="56"/>
    </row>
    <row r="284" spans="1:8" ht="16.5" thickBot="1" x14ac:dyDescent="0.3">
      <c r="A284" s="57" t="s">
        <v>633</v>
      </c>
      <c r="B284" s="58" t="s">
        <v>634</v>
      </c>
      <c r="C284" s="53" t="s">
        <v>257</v>
      </c>
      <c r="D284" s="56"/>
      <c r="E284" s="56"/>
      <c r="F284" s="56"/>
      <c r="G284" s="56"/>
      <c r="H284" s="56"/>
    </row>
    <row r="285" spans="1:8" ht="16.5" thickBot="1" x14ac:dyDescent="0.3">
      <c r="A285" s="57" t="s">
        <v>635</v>
      </c>
      <c r="B285" s="58" t="s">
        <v>597</v>
      </c>
      <c r="C285" s="53" t="s">
        <v>257</v>
      </c>
      <c r="D285" s="56"/>
      <c r="E285" s="56"/>
      <c r="F285" s="56"/>
      <c r="G285" s="56"/>
      <c r="H285" s="56"/>
    </row>
    <row r="286" spans="1:8" ht="16.5" thickBot="1" x14ac:dyDescent="0.3">
      <c r="A286" s="57" t="s">
        <v>636</v>
      </c>
      <c r="B286" s="58" t="s">
        <v>637</v>
      </c>
      <c r="C286" s="53" t="s">
        <v>257</v>
      </c>
      <c r="D286" s="56"/>
      <c r="E286" s="56"/>
      <c r="F286" s="56"/>
      <c r="G286" s="56"/>
      <c r="H286" s="56"/>
    </row>
    <row r="287" spans="1:8" ht="16.5" thickBot="1" x14ac:dyDescent="0.3">
      <c r="A287" s="57" t="s">
        <v>638</v>
      </c>
      <c r="B287" s="58" t="s">
        <v>471</v>
      </c>
      <c r="C287" s="53" t="s">
        <v>257</v>
      </c>
      <c r="D287" s="56"/>
      <c r="E287" s="56"/>
      <c r="F287" s="56"/>
      <c r="G287" s="56"/>
      <c r="H287" s="56"/>
    </row>
    <row r="288" spans="1:8" ht="16.5" thickBot="1" x14ac:dyDescent="0.3">
      <c r="A288" s="57" t="s">
        <v>639</v>
      </c>
      <c r="B288" s="58" t="s">
        <v>597</v>
      </c>
      <c r="C288" s="53" t="s">
        <v>257</v>
      </c>
      <c r="D288" s="56"/>
      <c r="E288" s="56"/>
      <c r="F288" s="56"/>
      <c r="G288" s="56"/>
      <c r="H288" s="56"/>
    </row>
    <row r="289" spans="1:8" ht="16.5" thickBot="1" x14ac:dyDescent="0.3">
      <c r="A289" s="57" t="s">
        <v>640</v>
      </c>
      <c r="B289" s="58" t="s">
        <v>641</v>
      </c>
      <c r="C289" s="53" t="s">
        <v>257</v>
      </c>
      <c r="D289" s="56"/>
      <c r="E289" s="56"/>
      <c r="F289" s="56"/>
      <c r="G289" s="56"/>
      <c r="H289" s="56"/>
    </row>
    <row r="290" spans="1:8" ht="16.5" thickBot="1" x14ac:dyDescent="0.3">
      <c r="A290" s="57" t="s">
        <v>642</v>
      </c>
      <c r="B290" s="58" t="s">
        <v>597</v>
      </c>
      <c r="C290" s="53" t="s">
        <v>257</v>
      </c>
      <c r="D290" s="56"/>
      <c r="E290" s="56"/>
      <c r="F290" s="56"/>
      <c r="G290" s="56"/>
      <c r="H290" s="56"/>
    </row>
    <row r="291" spans="1:8" ht="48" customHeight="1" thickBot="1" x14ac:dyDescent="0.3">
      <c r="A291" s="57" t="s">
        <v>643</v>
      </c>
      <c r="B291" s="58" t="s">
        <v>644</v>
      </c>
      <c r="C291" s="53" t="s">
        <v>257</v>
      </c>
      <c r="D291" s="56"/>
      <c r="E291" s="56"/>
      <c r="F291" s="56"/>
      <c r="G291" s="56"/>
      <c r="H291" s="56"/>
    </row>
    <row r="292" spans="1:8" ht="16.5" thickBot="1" x14ac:dyDescent="0.3">
      <c r="A292" s="57" t="s">
        <v>645</v>
      </c>
      <c r="B292" s="58" t="s">
        <v>597</v>
      </c>
      <c r="C292" s="53" t="s">
        <v>257</v>
      </c>
      <c r="D292" s="56"/>
      <c r="E292" s="56"/>
      <c r="F292" s="56"/>
      <c r="G292" s="56"/>
      <c r="H292" s="56"/>
    </row>
    <row r="293" spans="1:8" ht="16.5" thickBot="1" x14ac:dyDescent="0.3">
      <c r="A293" s="57" t="s">
        <v>646</v>
      </c>
      <c r="B293" s="58" t="s">
        <v>647</v>
      </c>
      <c r="C293" s="53" t="s">
        <v>257</v>
      </c>
      <c r="D293" s="56"/>
      <c r="E293" s="56"/>
      <c r="F293" s="56"/>
      <c r="G293" s="56"/>
      <c r="H293" s="56"/>
    </row>
    <row r="294" spans="1:8" ht="16.5" thickBot="1" x14ac:dyDescent="0.3">
      <c r="A294" s="57" t="s">
        <v>648</v>
      </c>
      <c r="B294" s="58" t="s">
        <v>597</v>
      </c>
      <c r="C294" s="53" t="s">
        <v>257</v>
      </c>
      <c r="D294" s="56"/>
      <c r="E294" s="56"/>
      <c r="F294" s="56"/>
      <c r="G294" s="56"/>
      <c r="H294" s="56"/>
    </row>
    <row r="295" spans="1:8" ht="16.5" thickBot="1" x14ac:dyDescent="0.3">
      <c r="A295" s="57" t="s">
        <v>649</v>
      </c>
      <c r="B295" s="58" t="s">
        <v>650</v>
      </c>
      <c r="C295" s="53" t="s">
        <v>257</v>
      </c>
      <c r="D295" s="56"/>
      <c r="E295" s="56"/>
      <c r="F295" s="56"/>
      <c r="G295" s="56"/>
      <c r="H295" s="56"/>
    </row>
    <row r="296" spans="1:8" ht="16.5" thickBot="1" x14ac:dyDescent="0.3">
      <c r="A296" s="57" t="s">
        <v>651</v>
      </c>
      <c r="B296" s="58" t="s">
        <v>597</v>
      </c>
      <c r="C296" s="53" t="s">
        <v>257</v>
      </c>
      <c r="D296" s="56"/>
      <c r="E296" s="56"/>
      <c r="F296" s="56"/>
      <c r="G296" s="56"/>
      <c r="H296" s="56"/>
    </row>
    <row r="297" spans="1:8" ht="16.5" thickBot="1" x14ac:dyDescent="0.3">
      <c r="A297" s="57" t="s">
        <v>652</v>
      </c>
      <c r="B297" s="58" t="s">
        <v>653</v>
      </c>
      <c r="C297" s="53" t="s">
        <v>257</v>
      </c>
      <c r="D297" s="56"/>
      <c r="E297" s="56"/>
      <c r="F297" s="56"/>
      <c r="G297" s="56"/>
      <c r="H297" s="56"/>
    </row>
    <row r="298" spans="1:8" ht="16.5" thickBot="1" x14ac:dyDescent="0.3">
      <c r="A298" s="57" t="s">
        <v>654</v>
      </c>
      <c r="B298" s="58" t="s">
        <v>597</v>
      </c>
      <c r="C298" s="53" t="s">
        <v>257</v>
      </c>
      <c r="D298" s="56"/>
      <c r="E298" s="56"/>
      <c r="F298" s="56"/>
      <c r="G298" s="56"/>
      <c r="H298" s="56"/>
    </row>
    <row r="299" spans="1:8" ht="16.5" thickBot="1" x14ac:dyDescent="0.3">
      <c r="A299" s="57" t="s">
        <v>655</v>
      </c>
      <c r="B299" s="58" t="s">
        <v>656</v>
      </c>
      <c r="C299" s="53" t="s">
        <v>257</v>
      </c>
      <c r="D299" s="56"/>
      <c r="E299" s="56"/>
      <c r="F299" s="56"/>
      <c r="G299" s="56"/>
      <c r="H299" s="56"/>
    </row>
    <row r="300" spans="1:8" ht="16.5" thickBot="1" x14ac:dyDescent="0.3">
      <c r="A300" s="57" t="s">
        <v>657</v>
      </c>
      <c r="B300" s="58" t="s">
        <v>597</v>
      </c>
      <c r="C300" s="53" t="s">
        <v>257</v>
      </c>
      <c r="D300" s="56"/>
      <c r="E300" s="56"/>
      <c r="F300" s="56"/>
      <c r="G300" s="56"/>
      <c r="H300" s="56"/>
    </row>
    <row r="301" spans="1:8" ht="51" customHeight="1" thickBot="1" x14ac:dyDescent="0.3">
      <c r="A301" s="57" t="s">
        <v>658</v>
      </c>
      <c r="B301" s="58" t="s">
        <v>659</v>
      </c>
      <c r="C301" s="53" t="s">
        <v>257</v>
      </c>
      <c r="D301" s="56"/>
      <c r="E301" s="56"/>
      <c r="F301" s="56"/>
      <c r="G301" s="56"/>
      <c r="H301" s="56"/>
    </row>
    <row r="302" spans="1:8" ht="16.5" thickBot="1" x14ac:dyDescent="0.3">
      <c r="A302" s="57" t="s">
        <v>660</v>
      </c>
      <c r="B302" s="58" t="s">
        <v>597</v>
      </c>
      <c r="C302" s="53" t="s">
        <v>257</v>
      </c>
      <c r="D302" s="56"/>
      <c r="E302" s="56"/>
      <c r="F302" s="56"/>
      <c r="G302" s="56"/>
      <c r="H302" s="56"/>
    </row>
    <row r="303" spans="1:8" ht="16.5" thickBot="1" x14ac:dyDescent="0.3">
      <c r="A303" s="57" t="s">
        <v>661</v>
      </c>
      <c r="B303" s="58" t="s">
        <v>662</v>
      </c>
      <c r="C303" s="53" t="s">
        <v>257</v>
      </c>
      <c r="D303" s="56"/>
      <c r="E303" s="56"/>
      <c r="F303" s="56"/>
      <c r="G303" s="56"/>
      <c r="H303" s="56"/>
    </row>
    <row r="304" spans="1:8" ht="16.5" thickBot="1" x14ac:dyDescent="0.3">
      <c r="A304" s="57" t="s">
        <v>663</v>
      </c>
      <c r="B304" s="58" t="s">
        <v>597</v>
      </c>
      <c r="C304" s="53" t="s">
        <v>257</v>
      </c>
      <c r="D304" s="56"/>
      <c r="E304" s="56"/>
      <c r="F304" s="56"/>
      <c r="G304" s="56"/>
      <c r="H304" s="56"/>
    </row>
    <row r="305" spans="1:8" ht="48.75" customHeight="1" thickBot="1" x14ac:dyDescent="0.3">
      <c r="A305" s="57" t="s">
        <v>664</v>
      </c>
      <c r="B305" s="58" t="s">
        <v>665</v>
      </c>
      <c r="C305" s="53" t="s">
        <v>10</v>
      </c>
      <c r="D305" s="56"/>
      <c r="E305" s="56"/>
      <c r="F305" s="56"/>
      <c r="G305" s="56"/>
      <c r="H305" s="56"/>
    </row>
    <row r="306" spans="1:8" ht="32.25" thickBot="1" x14ac:dyDescent="0.3">
      <c r="A306" s="57" t="s">
        <v>666</v>
      </c>
      <c r="B306" s="58" t="s">
        <v>667</v>
      </c>
      <c r="C306" s="53" t="s">
        <v>10</v>
      </c>
      <c r="D306" s="56"/>
      <c r="E306" s="56"/>
      <c r="F306" s="56"/>
      <c r="G306" s="56"/>
      <c r="H306" s="56"/>
    </row>
    <row r="307" spans="1:8" ht="40.5" customHeight="1" thickBot="1" x14ac:dyDescent="0.3">
      <c r="A307" s="57" t="s">
        <v>668</v>
      </c>
      <c r="B307" s="58" t="s">
        <v>669</v>
      </c>
      <c r="C307" s="53" t="s">
        <v>10</v>
      </c>
      <c r="D307" s="56"/>
      <c r="E307" s="56"/>
      <c r="F307" s="56"/>
      <c r="G307" s="56"/>
      <c r="H307" s="56"/>
    </row>
    <row r="308" spans="1:8" ht="39.75" customHeight="1" thickBot="1" x14ac:dyDescent="0.3">
      <c r="A308" s="57" t="s">
        <v>670</v>
      </c>
      <c r="B308" s="58" t="s">
        <v>671</v>
      </c>
      <c r="C308" s="53" t="s">
        <v>10</v>
      </c>
      <c r="D308" s="56"/>
      <c r="E308" s="56"/>
      <c r="F308" s="56"/>
      <c r="G308" s="56"/>
      <c r="H308" s="56"/>
    </row>
    <row r="309" spans="1:8" ht="50.25" customHeight="1" thickBot="1" x14ac:dyDescent="0.3">
      <c r="A309" s="57" t="s">
        <v>672</v>
      </c>
      <c r="B309" s="58" t="s">
        <v>673</v>
      </c>
      <c r="C309" s="53" t="s">
        <v>10</v>
      </c>
      <c r="D309" s="56"/>
      <c r="E309" s="56"/>
      <c r="F309" s="56"/>
      <c r="G309" s="56"/>
      <c r="H309" s="56"/>
    </row>
    <row r="310" spans="1:8" ht="16.5" thickBot="1" x14ac:dyDescent="0.3">
      <c r="A310" s="57" t="s">
        <v>674</v>
      </c>
      <c r="B310" s="58" t="s">
        <v>675</v>
      </c>
      <c r="C310" s="53" t="s">
        <v>10</v>
      </c>
      <c r="D310" s="56"/>
      <c r="E310" s="56"/>
      <c r="F310" s="56"/>
      <c r="G310" s="56"/>
      <c r="H310" s="56"/>
    </row>
    <row r="311" spans="1:8" ht="16.5" thickBot="1" x14ac:dyDescent="0.3">
      <c r="A311" s="57" t="s">
        <v>676</v>
      </c>
      <c r="B311" s="58" t="s">
        <v>677</v>
      </c>
      <c r="C311" s="53" t="s">
        <v>10</v>
      </c>
      <c r="D311" s="56"/>
      <c r="E311" s="56"/>
      <c r="F311" s="56"/>
      <c r="G311" s="56"/>
      <c r="H311" s="56"/>
    </row>
    <row r="312" spans="1:8" ht="32.25" thickBot="1" x14ac:dyDescent="0.3">
      <c r="A312" s="57" t="s">
        <v>678</v>
      </c>
      <c r="B312" s="58" t="s">
        <v>679</v>
      </c>
      <c r="C312" s="53" t="s">
        <v>10</v>
      </c>
      <c r="D312" s="56"/>
      <c r="E312" s="56"/>
      <c r="F312" s="56"/>
      <c r="G312" s="56"/>
      <c r="H312" s="56"/>
    </row>
    <row r="313" spans="1:8" ht="16.5" thickBot="1" x14ac:dyDescent="0.3">
      <c r="A313" s="57" t="s">
        <v>680</v>
      </c>
      <c r="B313" s="58" t="s">
        <v>681</v>
      </c>
      <c r="C313" s="53" t="s">
        <v>10</v>
      </c>
      <c r="D313" s="56"/>
      <c r="E313" s="56"/>
      <c r="F313" s="56"/>
      <c r="G313" s="56"/>
      <c r="H313" s="56"/>
    </row>
    <row r="314" spans="1:8" ht="16.5" thickBot="1" x14ac:dyDescent="0.3">
      <c r="A314" s="57" t="s">
        <v>682</v>
      </c>
      <c r="B314" s="58" t="s">
        <v>683</v>
      </c>
      <c r="C314" s="53" t="s">
        <v>10</v>
      </c>
      <c r="D314" s="56"/>
      <c r="E314" s="56"/>
      <c r="F314" s="56"/>
      <c r="G314" s="56"/>
      <c r="H314" s="56"/>
    </row>
    <row r="315" spans="1:8" ht="33.75" customHeight="1" thickBot="1" x14ac:dyDescent="0.3">
      <c r="A315" s="57" t="s">
        <v>684</v>
      </c>
      <c r="B315" s="58" t="s">
        <v>685</v>
      </c>
      <c r="C315" s="53" t="s">
        <v>10</v>
      </c>
      <c r="D315" s="56"/>
      <c r="E315" s="56"/>
      <c r="F315" s="56"/>
      <c r="G315" s="56"/>
      <c r="H315" s="56"/>
    </row>
    <row r="316" spans="1:8" ht="16.5" thickBot="1" x14ac:dyDescent="0.3">
      <c r="A316" s="57" t="s">
        <v>686</v>
      </c>
      <c r="B316" s="58" t="s">
        <v>281</v>
      </c>
      <c r="C316" s="53" t="s">
        <v>10</v>
      </c>
      <c r="D316" s="56"/>
      <c r="E316" s="56"/>
      <c r="F316" s="56"/>
      <c r="G316" s="56"/>
      <c r="H316" s="56"/>
    </row>
    <row r="317" spans="1:8" ht="16.5" thickBot="1" x14ac:dyDescent="0.3">
      <c r="A317" s="57" t="s">
        <v>687</v>
      </c>
      <c r="B317" s="58" t="s">
        <v>283</v>
      </c>
      <c r="C317" s="53" t="s">
        <v>10</v>
      </c>
      <c r="D317" s="56"/>
      <c r="E317" s="56"/>
      <c r="F317" s="56"/>
      <c r="G317" s="56"/>
      <c r="H317" s="56"/>
    </row>
    <row r="318" spans="1:8" ht="16.5" thickBot="1" x14ac:dyDescent="0.3">
      <c r="A318" s="70"/>
      <c r="B318" s="181" t="s">
        <v>688</v>
      </c>
      <c r="C318" s="181"/>
      <c r="D318" s="181"/>
      <c r="E318" s="181"/>
      <c r="F318" s="181"/>
      <c r="G318" s="181"/>
      <c r="H318" s="182"/>
    </row>
    <row r="319" spans="1:8" ht="32.25" thickBot="1" x14ac:dyDescent="0.3">
      <c r="A319" s="55" t="s">
        <v>689</v>
      </c>
      <c r="B319" s="59" t="s">
        <v>690</v>
      </c>
      <c r="C319" s="53" t="s">
        <v>438</v>
      </c>
      <c r="D319" s="53" t="s">
        <v>446</v>
      </c>
      <c r="E319" s="53" t="s">
        <v>446</v>
      </c>
      <c r="F319" s="56"/>
      <c r="G319" s="53" t="s">
        <v>446</v>
      </c>
      <c r="H319" s="53" t="s">
        <v>446</v>
      </c>
    </row>
    <row r="320" spans="1:8" ht="16.5" thickBot="1" x14ac:dyDescent="0.3">
      <c r="A320" s="57" t="s">
        <v>691</v>
      </c>
      <c r="B320" s="58" t="s">
        <v>692</v>
      </c>
      <c r="C320" s="53" t="s">
        <v>50</v>
      </c>
      <c r="D320" s="56"/>
      <c r="E320" s="56"/>
      <c r="F320" s="56"/>
      <c r="G320" s="56"/>
      <c r="H320" s="56"/>
    </row>
    <row r="321" spans="1:8" ht="16.5" thickBot="1" x14ac:dyDescent="0.3">
      <c r="A321" s="57" t="s">
        <v>693</v>
      </c>
      <c r="B321" s="58" t="s">
        <v>694</v>
      </c>
      <c r="C321" s="53" t="s">
        <v>695</v>
      </c>
      <c r="D321" s="56"/>
      <c r="E321" s="56"/>
      <c r="F321" s="56"/>
      <c r="G321" s="56"/>
      <c r="H321" s="56"/>
    </row>
    <row r="322" spans="1:8" ht="16.5" thickBot="1" x14ac:dyDescent="0.3">
      <c r="A322" s="57" t="s">
        <v>696</v>
      </c>
      <c r="B322" s="58" t="s">
        <v>697</v>
      </c>
      <c r="C322" s="53" t="s">
        <v>50</v>
      </c>
      <c r="D322" s="56"/>
      <c r="E322" s="56"/>
      <c r="F322" s="56"/>
      <c r="G322" s="56"/>
      <c r="H322" s="56"/>
    </row>
    <row r="323" spans="1:8" ht="16.5" thickBot="1" x14ac:dyDescent="0.3">
      <c r="A323" s="57" t="s">
        <v>698</v>
      </c>
      <c r="B323" s="58" t="s">
        <v>699</v>
      </c>
      <c r="C323" s="53" t="s">
        <v>695</v>
      </c>
      <c r="D323" s="56"/>
      <c r="E323" s="56"/>
      <c r="F323" s="56"/>
      <c r="G323" s="56"/>
      <c r="H323" s="56"/>
    </row>
    <row r="324" spans="1:8" ht="16.5" thickBot="1" x14ac:dyDescent="0.3">
      <c r="A324" s="57" t="s">
        <v>700</v>
      </c>
      <c r="B324" s="58" t="s">
        <v>701</v>
      </c>
      <c r="C324" s="53" t="s">
        <v>702</v>
      </c>
      <c r="D324" s="56"/>
      <c r="E324" s="56"/>
      <c r="F324" s="56"/>
      <c r="G324" s="56"/>
      <c r="H324" s="56"/>
    </row>
    <row r="325" spans="1:8" ht="16.5" thickBot="1" x14ac:dyDescent="0.3">
      <c r="A325" s="57" t="s">
        <v>703</v>
      </c>
      <c r="B325" s="58" t="s">
        <v>704</v>
      </c>
      <c r="C325" s="53" t="s">
        <v>438</v>
      </c>
      <c r="D325" s="53" t="s">
        <v>446</v>
      </c>
      <c r="E325" s="53" t="s">
        <v>446</v>
      </c>
      <c r="F325" s="56"/>
      <c r="G325" s="53" t="s">
        <v>446</v>
      </c>
      <c r="H325" s="53" t="s">
        <v>446</v>
      </c>
    </row>
    <row r="326" spans="1:8" ht="16.5" thickBot="1" x14ac:dyDescent="0.3">
      <c r="A326" s="57" t="s">
        <v>705</v>
      </c>
      <c r="B326" s="58" t="s">
        <v>706</v>
      </c>
      <c r="C326" s="53" t="s">
        <v>702</v>
      </c>
      <c r="D326" s="56"/>
      <c r="E326" s="56"/>
      <c r="F326" s="56"/>
      <c r="G326" s="56"/>
      <c r="H326" s="56"/>
    </row>
    <row r="327" spans="1:8" ht="16.5" thickBot="1" x14ac:dyDescent="0.3">
      <c r="A327" s="57" t="s">
        <v>707</v>
      </c>
      <c r="B327" s="58" t="s">
        <v>708</v>
      </c>
      <c r="C327" s="53" t="s">
        <v>709</v>
      </c>
      <c r="D327" s="56"/>
      <c r="E327" s="56"/>
      <c r="F327" s="56"/>
      <c r="G327" s="56"/>
      <c r="H327" s="56"/>
    </row>
    <row r="328" spans="1:8" ht="16.5" thickBot="1" x14ac:dyDescent="0.3">
      <c r="A328" s="57" t="s">
        <v>710</v>
      </c>
      <c r="B328" s="58" t="s">
        <v>711</v>
      </c>
      <c r="C328" s="53" t="s">
        <v>438</v>
      </c>
      <c r="D328" s="53" t="s">
        <v>446</v>
      </c>
      <c r="E328" s="53" t="s">
        <v>446</v>
      </c>
      <c r="F328" s="56"/>
      <c r="G328" s="53" t="s">
        <v>446</v>
      </c>
      <c r="H328" s="53" t="s">
        <v>446</v>
      </c>
    </row>
    <row r="329" spans="1:8" ht="16.5" thickBot="1" x14ac:dyDescent="0.3">
      <c r="A329" s="57" t="s">
        <v>712</v>
      </c>
      <c r="B329" s="58" t="s">
        <v>706</v>
      </c>
      <c r="C329" s="53" t="s">
        <v>702</v>
      </c>
      <c r="D329" s="56"/>
      <c r="E329" s="56"/>
      <c r="F329" s="56"/>
      <c r="G329" s="56"/>
      <c r="H329" s="56"/>
    </row>
    <row r="330" spans="1:8" ht="16.5" thickBot="1" x14ac:dyDescent="0.3">
      <c r="A330" s="57" t="s">
        <v>713</v>
      </c>
      <c r="B330" s="58" t="s">
        <v>714</v>
      </c>
      <c r="C330" s="53" t="s">
        <v>50</v>
      </c>
      <c r="D330" s="56"/>
      <c r="E330" s="56"/>
      <c r="F330" s="56"/>
      <c r="G330" s="56"/>
      <c r="H330" s="56"/>
    </row>
    <row r="331" spans="1:8" ht="16.5" thickBot="1" x14ac:dyDescent="0.3">
      <c r="A331" s="57" t="s">
        <v>715</v>
      </c>
      <c r="B331" s="58" t="s">
        <v>708</v>
      </c>
      <c r="C331" s="53" t="s">
        <v>709</v>
      </c>
      <c r="D331" s="56"/>
      <c r="E331" s="56"/>
      <c r="F331" s="56"/>
      <c r="G331" s="56"/>
      <c r="H331" s="56"/>
    </row>
    <row r="332" spans="1:8" ht="16.5" thickBot="1" x14ac:dyDescent="0.3">
      <c r="A332" s="57" t="s">
        <v>716</v>
      </c>
      <c r="B332" s="58" t="s">
        <v>717</v>
      </c>
      <c r="C332" s="53" t="s">
        <v>438</v>
      </c>
      <c r="D332" s="53" t="s">
        <v>446</v>
      </c>
      <c r="E332" s="53" t="s">
        <v>446</v>
      </c>
      <c r="F332" s="56"/>
      <c r="G332" s="53" t="s">
        <v>446</v>
      </c>
      <c r="H332" s="53" t="s">
        <v>446</v>
      </c>
    </row>
    <row r="333" spans="1:8" ht="16.5" thickBot="1" x14ac:dyDescent="0.3">
      <c r="A333" s="57" t="s">
        <v>718</v>
      </c>
      <c r="B333" s="58" t="s">
        <v>706</v>
      </c>
      <c r="C333" s="53" t="s">
        <v>702</v>
      </c>
      <c r="D333" s="56"/>
      <c r="E333" s="56"/>
      <c r="F333" s="56"/>
      <c r="G333" s="56"/>
      <c r="H333" s="56"/>
    </row>
    <row r="334" spans="1:8" ht="16.5" thickBot="1" x14ac:dyDescent="0.3">
      <c r="A334" s="57" t="s">
        <v>719</v>
      </c>
      <c r="B334" s="58" t="s">
        <v>708</v>
      </c>
      <c r="C334" s="53" t="s">
        <v>709</v>
      </c>
      <c r="D334" s="56"/>
      <c r="E334" s="56"/>
      <c r="F334" s="56"/>
      <c r="G334" s="56"/>
      <c r="H334" s="56"/>
    </row>
    <row r="335" spans="1:8" ht="16.5" thickBot="1" x14ac:dyDescent="0.3">
      <c r="A335" s="57" t="s">
        <v>720</v>
      </c>
      <c r="B335" s="58" t="s">
        <v>721</v>
      </c>
      <c r="C335" s="53" t="s">
        <v>438</v>
      </c>
      <c r="D335" s="53" t="s">
        <v>446</v>
      </c>
      <c r="E335" s="53" t="s">
        <v>446</v>
      </c>
      <c r="F335" s="56"/>
      <c r="G335" s="53" t="s">
        <v>446</v>
      </c>
      <c r="H335" s="53" t="s">
        <v>446</v>
      </c>
    </row>
    <row r="336" spans="1:8" ht="16.5" thickBot="1" x14ac:dyDescent="0.3">
      <c r="A336" s="57" t="s">
        <v>722</v>
      </c>
      <c r="B336" s="58" t="s">
        <v>706</v>
      </c>
      <c r="C336" s="53" t="s">
        <v>702</v>
      </c>
      <c r="D336" s="56"/>
      <c r="E336" s="56"/>
      <c r="F336" s="56"/>
      <c r="G336" s="56"/>
      <c r="H336" s="56"/>
    </row>
    <row r="337" spans="1:8" ht="16.5" thickBot="1" x14ac:dyDescent="0.3">
      <c r="A337" s="57" t="s">
        <v>723</v>
      </c>
      <c r="B337" s="58" t="s">
        <v>714</v>
      </c>
      <c r="C337" s="53" t="s">
        <v>50</v>
      </c>
      <c r="D337" s="56"/>
      <c r="E337" s="56"/>
      <c r="F337" s="56"/>
      <c r="G337" s="56"/>
      <c r="H337" s="56"/>
    </row>
    <row r="338" spans="1:8" ht="16.5" thickBot="1" x14ac:dyDescent="0.3">
      <c r="A338" s="57" t="s">
        <v>724</v>
      </c>
      <c r="B338" s="58" t="s">
        <v>708</v>
      </c>
      <c r="C338" s="53" t="s">
        <v>709</v>
      </c>
      <c r="D338" s="56"/>
      <c r="E338" s="56"/>
      <c r="F338" s="56"/>
      <c r="G338" s="56"/>
      <c r="H338" s="56"/>
    </row>
    <row r="339" spans="1:8" ht="34.5" customHeight="1" thickBot="1" x14ac:dyDescent="0.3">
      <c r="A339" s="55" t="s">
        <v>725</v>
      </c>
      <c r="B339" s="59" t="s">
        <v>726</v>
      </c>
      <c r="C339" s="53" t="s">
        <v>438</v>
      </c>
      <c r="D339" s="53" t="s">
        <v>446</v>
      </c>
      <c r="E339" s="53" t="s">
        <v>446</v>
      </c>
      <c r="F339" s="56"/>
      <c r="G339" s="53" t="s">
        <v>446</v>
      </c>
      <c r="H339" s="53" t="s">
        <v>446</v>
      </c>
    </row>
    <row r="340" spans="1:8" ht="39" customHeight="1" thickBot="1" x14ac:dyDescent="0.3">
      <c r="A340" s="57" t="s">
        <v>727</v>
      </c>
      <c r="B340" s="58" t="s">
        <v>728</v>
      </c>
      <c r="C340" s="53" t="s">
        <v>702</v>
      </c>
      <c r="D340" s="56"/>
      <c r="E340" s="56"/>
      <c r="F340" s="56"/>
      <c r="G340" s="56"/>
      <c r="H340" s="56"/>
    </row>
    <row r="341" spans="1:8" ht="54" customHeight="1" thickBot="1" x14ac:dyDescent="0.3">
      <c r="A341" s="57" t="s">
        <v>729</v>
      </c>
      <c r="B341" s="58" t="s">
        <v>730</v>
      </c>
      <c r="C341" s="53" t="s">
        <v>702</v>
      </c>
      <c r="D341" s="56"/>
      <c r="E341" s="56"/>
      <c r="F341" s="56"/>
      <c r="G341" s="56"/>
      <c r="H341" s="56"/>
    </row>
    <row r="342" spans="1:8" ht="16.5" thickBot="1" x14ac:dyDescent="0.3">
      <c r="A342" s="57" t="s">
        <v>731</v>
      </c>
      <c r="B342" s="58" t="s">
        <v>732</v>
      </c>
      <c r="C342" s="53" t="s">
        <v>702</v>
      </c>
      <c r="D342" s="56"/>
      <c r="E342" s="56"/>
      <c r="F342" s="56"/>
      <c r="G342" s="56"/>
      <c r="H342" s="56"/>
    </row>
    <row r="343" spans="1:8" ht="32.25" thickBot="1" x14ac:dyDescent="0.3">
      <c r="A343" s="57" t="s">
        <v>733</v>
      </c>
      <c r="B343" s="58" t="s">
        <v>734</v>
      </c>
      <c r="C343" s="53" t="s">
        <v>702</v>
      </c>
      <c r="D343" s="56"/>
      <c r="E343" s="56"/>
      <c r="F343" s="56"/>
      <c r="G343" s="56"/>
      <c r="H343" s="56"/>
    </row>
    <row r="344" spans="1:8" ht="39" customHeight="1" thickBot="1" x14ac:dyDescent="0.3">
      <c r="A344" s="57" t="s">
        <v>735</v>
      </c>
      <c r="B344" s="58" t="s">
        <v>736</v>
      </c>
      <c r="C344" s="53" t="s">
        <v>702</v>
      </c>
      <c r="D344" s="56"/>
      <c r="E344" s="56"/>
      <c r="F344" s="56"/>
      <c r="G344" s="56"/>
      <c r="H344" s="56"/>
    </row>
    <row r="345" spans="1:8" ht="32.25" thickBot="1" x14ac:dyDescent="0.3">
      <c r="A345" s="57" t="s">
        <v>737</v>
      </c>
      <c r="B345" s="60" t="s">
        <v>738</v>
      </c>
      <c r="C345" s="53" t="s">
        <v>50</v>
      </c>
      <c r="D345" s="56"/>
      <c r="E345" s="56"/>
      <c r="F345" s="56"/>
      <c r="G345" s="56"/>
      <c r="H345" s="56"/>
    </row>
    <row r="346" spans="1:8" ht="53.25" customHeight="1" thickBot="1" x14ac:dyDescent="0.3">
      <c r="A346" s="57" t="s">
        <v>739</v>
      </c>
      <c r="B346" s="58" t="s">
        <v>740</v>
      </c>
      <c r="C346" s="53" t="s">
        <v>50</v>
      </c>
      <c r="D346" s="56"/>
      <c r="E346" s="56"/>
      <c r="F346" s="56"/>
      <c r="G346" s="56"/>
      <c r="H346" s="56"/>
    </row>
    <row r="347" spans="1:8" ht="16.5" thickBot="1" x14ac:dyDescent="0.3">
      <c r="A347" s="57" t="s">
        <v>741</v>
      </c>
      <c r="B347" s="58" t="s">
        <v>732</v>
      </c>
      <c r="C347" s="53" t="s">
        <v>50</v>
      </c>
      <c r="D347" s="56"/>
      <c r="E347" s="56"/>
      <c r="F347" s="56"/>
      <c r="G347" s="56"/>
      <c r="H347" s="56"/>
    </row>
    <row r="348" spans="1:8" ht="32.25" thickBot="1" x14ac:dyDescent="0.3">
      <c r="A348" s="57" t="s">
        <v>742</v>
      </c>
      <c r="B348" s="58" t="s">
        <v>734</v>
      </c>
      <c r="C348" s="53" t="s">
        <v>50</v>
      </c>
      <c r="D348" s="56"/>
      <c r="E348" s="56"/>
      <c r="F348" s="56"/>
      <c r="G348" s="56"/>
      <c r="H348" s="56"/>
    </row>
    <row r="349" spans="1:8" ht="32.25" thickBot="1" x14ac:dyDescent="0.3">
      <c r="A349" s="57" t="s">
        <v>743</v>
      </c>
      <c r="B349" s="58" t="s">
        <v>744</v>
      </c>
      <c r="C349" s="53" t="s">
        <v>745</v>
      </c>
      <c r="D349" s="56"/>
      <c r="E349" s="56"/>
      <c r="F349" s="56"/>
      <c r="G349" s="56"/>
      <c r="H349" s="56"/>
    </row>
    <row r="350" spans="1:8" ht="54.75" customHeight="1" thickBot="1" x14ac:dyDescent="0.3">
      <c r="A350" s="57" t="s">
        <v>746</v>
      </c>
      <c r="B350" s="58" t="s">
        <v>892</v>
      </c>
      <c r="C350" s="53" t="s">
        <v>257</v>
      </c>
      <c r="D350" s="56"/>
      <c r="E350" s="56"/>
      <c r="F350" s="56"/>
      <c r="G350" s="56"/>
      <c r="H350" s="56"/>
    </row>
    <row r="351" spans="1:8" ht="16.5" thickBot="1" x14ac:dyDescent="0.3">
      <c r="A351" s="55" t="s">
        <v>747</v>
      </c>
      <c r="B351" s="59" t="s">
        <v>748</v>
      </c>
      <c r="C351" s="53" t="s">
        <v>438</v>
      </c>
      <c r="D351" s="53" t="s">
        <v>446</v>
      </c>
      <c r="E351" s="53" t="s">
        <v>446</v>
      </c>
      <c r="F351" s="56"/>
      <c r="G351" s="53" t="s">
        <v>446</v>
      </c>
      <c r="H351" s="53" t="s">
        <v>446</v>
      </c>
    </row>
    <row r="352" spans="1:8" ht="16.5" thickBot="1" x14ac:dyDescent="0.3">
      <c r="A352" s="57" t="s">
        <v>749</v>
      </c>
      <c r="B352" s="58" t="s">
        <v>750</v>
      </c>
      <c r="C352" s="53" t="s">
        <v>702</v>
      </c>
      <c r="D352" s="56"/>
      <c r="E352" s="56"/>
      <c r="F352" s="56"/>
      <c r="G352" s="56"/>
      <c r="H352" s="56"/>
    </row>
    <row r="353" spans="1:8" ht="16.5" thickBot="1" x14ac:dyDescent="0.3">
      <c r="A353" s="57" t="s">
        <v>751</v>
      </c>
      <c r="B353" s="58" t="s">
        <v>752</v>
      </c>
      <c r="C353" s="53" t="s">
        <v>695</v>
      </c>
      <c r="D353" s="56"/>
      <c r="E353" s="56"/>
      <c r="F353" s="56"/>
      <c r="G353" s="56"/>
      <c r="H353" s="56"/>
    </row>
    <row r="354" spans="1:8" ht="69" customHeight="1" thickBot="1" x14ac:dyDescent="0.3">
      <c r="A354" s="57" t="s">
        <v>753</v>
      </c>
      <c r="B354" s="58" t="s">
        <v>754</v>
      </c>
      <c r="C354" s="53" t="s">
        <v>257</v>
      </c>
      <c r="D354" s="56"/>
      <c r="E354" s="56"/>
      <c r="F354" s="56"/>
      <c r="G354" s="56"/>
      <c r="H354" s="56"/>
    </row>
    <row r="355" spans="1:8" ht="55.5" customHeight="1" thickBot="1" x14ac:dyDescent="0.3">
      <c r="A355" s="57" t="s">
        <v>755</v>
      </c>
      <c r="B355" s="58" t="s">
        <v>756</v>
      </c>
      <c r="C355" s="53" t="s">
        <v>257</v>
      </c>
      <c r="D355" s="56"/>
      <c r="E355" s="56"/>
      <c r="F355" s="56"/>
      <c r="G355" s="56"/>
      <c r="H355" s="56"/>
    </row>
    <row r="356" spans="1:8" ht="32.25" thickBot="1" x14ac:dyDescent="0.3">
      <c r="A356" s="55" t="s">
        <v>757</v>
      </c>
      <c r="B356" s="59" t="s">
        <v>758</v>
      </c>
      <c r="C356" s="53" t="s">
        <v>438</v>
      </c>
      <c r="D356" s="53" t="s">
        <v>446</v>
      </c>
      <c r="E356" s="53" t="s">
        <v>446</v>
      </c>
      <c r="F356" s="56"/>
      <c r="G356" s="53" t="s">
        <v>446</v>
      </c>
      <c r="H356" s="53" t="s">
        <v>446</v>
      </c>
    </row>
    <row r="357" spans="1:8" ht="32.25" thickBot="1" x14ac:dyDescent="0.3">
      <c r="A357" s="57" t="s">
        <v>759</v>
      </c>
      <c r="B357" s="58" t="s">
        <v>760</v>
      </c>
      <c r="C357" s="53" t="s">
        <v>50</v>
      </c>
      <c r="D357" s="56"/>
      <c r="E357" s="56"/>
      <c r="F357" s="56"/>
      <c r="G357" s="56"/>
      <c r="H357" s="56"/>
    </row>
    <row r="358" spans="1:8" ht="84" customHeight="1" thickBot="1" x14ac:dyDescent="0.3">
      <c r="A358" s="57" t="s">
        <v>761</v>
      </c>
      <c r="B358" s="58" t="s">
        <v>762</v>
      </c>
      <c r="C358" s="53" t="s">
        <v>50</v>
      </c>
      <c r="D358" s="56"/>
      <c r="E358" s="56"/>
      <c r="F358" s="56"/>
      <c r="G358" s="56"/>
      <c r="H358" s="56"/>
    </row>
    <row r="359" spans="1:8" ht="79.5" customHeight="1" thickBot="1" x14ac:dyDescent="0.3">
      <c r="A359" s="57" t="s">
        <v>763</v>
      </c>
      <c r="B359" s="58" t="s">
        <v>764</v>
      </c>
      <c r="C359" s="53" t="s">
        <v>50</v>
      </c>
      <c r="D359" s="56"/>
      <c r="E359" s="56"/>
      <c r="F359" s="56"/>
      <c r="G359" s="56"/>
      <c r="H359" s="56"/>
    </row>
    <row r="360" spans="1:8" ht="38.25" customHeight="1" thickBot="1" x14ac:dyDescent="0.3">
      <c r="A360" s="57" t="s">
        <v>765</v>
      </c>
      <c r="B360" s="58" t="s">
        <v>766</v>
      </c>
      <c r="C360" s="53" t="s">
        <v>50</v>
      </c>
      <c r="D360" s="56"/>
      <c r="E360" s="56"/>
      <c r="F360" s="56"/>
      <c r="G360" s="56"/>
      <c r="H360" s="56"/>
    </row>
    <row r="361" spans="1:8" ht="40.5" customHeight="1" thickBot="1" x14ac:dyDescent="0.3">
      <c r="A361" s="57" t="s">
        <v>767</v>
      </c>
      <c r="B361" s="58" t="s">
        <v>768</v>
      </c>
      <c r="C361" s="53" t="s">
        <v>702</v>
      </c>
      <c r="D361" s="56"/>
      <c r="E361" s="56"/>
      <c r="F361" s="56"/>
      <c r="G361" s="56"/>
      <c r="H361" s="56"/>
    </row>
    <row r="362" spans="1:8" ht="54" customHeight="1" thickBot="1" x14ac:dyDescent="0.3">
      <c r="A362" s="57" t="s">
        <v>769</v>
      </c>
      <c r="B362" s="58" t="s">
        <v>770</v>
      </c>
      <c r="C362" s="53" t="s">
        <v>702</v>
      </c>
      <c r="D362" s="56"/>
      <c r="E362" s="56"/>
      <c r="F362" s="56"/>
      <c r="G362" s="56"/>
      <c r="H362" s="56"/>
    </row>
    <row r="363" spans="1:8" ht="32.25" thickBot="1" x14ac:dyDescent="0.3">
      <c r="A363" s="57" t="s">
        <v>771</v>
      </c>
      <c r="B363" s="58" t="s">
        <v>772</v>
      </c>
      <c r="C363" s="53" t="s">
        <v>702</v>
      </c>
      <c r="D363" s="56"/>
      <c r="E363" s="56"/>
      <c r="F363" s="56"/>
      <c r="G363" s="56"/>
      <c r="H363" s="56"/>
    </row>
    <row r="364" spans="1:8" ht="47.25" customHeight="1" thickBot="1" x14ac:dyDescent="0.3">
      <c r="A364" s="57" t="s">
        <v>773</v>
      </c>
      <c r="B364" s="58" t="s">
        <v>774</v>
      </c>
      <c r="C364" s="53" t="s">
        <v>257</v>
      </c>
      <c r="D364" s="56"/>
      <c r="E364" s="56"/>
      <c r="F364" s="56"/>
      <c r="G364" s="56"/>
      <c r="H364" s="56"/>
    </row>
    <row r="365" spans="1:8" ht="16.5" thickBot="1" x14ac:dyDescent="0.3">
      <c r="A365" s="57" t="s">
        <v>775</v>
      </c>
      <c r="B365" s="58" t="s">
        <v>281</v>
      </c>
      <c r="C365" s="53" t="s">
        <v>257</v>
      </c>
      <c r="D365" s="56"/>
      <c r="E365" s="56"/>
      <c r="F365" s="56"/>
      <c r="G365" s="56"/>
      <c r="H365" s="56"/>
    </row>
    <row r="366" spans="1:8" ht="16.5" thickBot="1" x14ac:dyDescent="0.3">
      <c r="A366" s="57" t="s">
        <v>776</v>
      </c>
      <c r="B366" s="58" t="s">
        <v>283</v>
      </c>
      <c r="C366" s="53" t="s">
        <v>257</v>
      </c>
      <c r="D366" s="56"/>
      <c r="E366" s="56"/>
      <c r="F366" s="56"/>
      <c r="G366" s="56"/>
      <c r="H366" s="56"/>
    </row>
    <row r="367" spans="1:8" ht="16.5" thickBot="1" x14ac:dyDescent="0.3">
      <c r="A367" s="55" t="s">
        <v>777</v>
      </c>
      <c r="B367" s="59" t="s">
        <v>778</v>
      </c>
      <c r="C367" s="53" t="s">
        <v>779</v>
      </c>
      <c r="D367" s="56"/>
      <c r="E367" s="56"/>
      <c r="F367" s="56"/>
      <c r="G367" s="56"/>
      <c r="H367" s="56"/>
    </row>
    <row r="368" spans="1:8" ht="16.5" thickBot="1" x14ac:dyDescent="0.3">
      <c r="A368" s="180" t="s">
        <v>780</v>
      </c>
      <c r="B368" s="181"/>
      <c r="C368" s="181"/>
      <c r="D368" s="181"/>
      <c r="E368" s="181"/>
      <c r="F368" s="181"/>
      <c r="G368" s="181"/>
      <c r="H368" s="182"/>
    </row>
    <row r="369" spans="1:8" ht="16.5" thickBot="1" x14ac:dyDescent="0.3">
      <c r="A369" s="190" t="s">
        <v>246</v>
      </c>
      <c r="B369" s="193" t="s">
        <v>247</v>
      </c>
      <c r="C369" s="193" t="s">
        <v>248</v>
      </c>
      <c r="D369" s="196" t="s">
        <v>249</v>
      </c>
      <c r="E369" s="197"/>
      <c r="F369" s="196" t="s">
        <v>250</v>
      </c>
      <c r="G369" s="197"/>
      <c r="H369" s="193" t="s">
        <v>3</v>
      </c>
    </row>
    <row r="370" spans="1:8" ht="15.75" x14ac:dyDescent="0.25">
      <c r="A370" s="191"/>
      <c r="B370" s="194"/>
      <c r="C370" s="194"/>
      <c r="D370" s="193" t="s">
        <v>11</v>
      </c>
      <c r="E370" s="193" t="s">
        <v>12</v>
      </c>
      <c r="F370" s="193" t="s">
        <v>251</v>
      </c>
      <c r="G370" s="52" t="s">
        <v>252</v>
      </c>
      <c r="H370" s="194"/>
    </row>
    <row r="371" spans="1:8" ht="15.75" x14ac:dyDescent="0.25">
      <c r="A371" s="191"/>
      <c r="B371" s="194"/>
      <c r="C371" s="194"/>
      <c r="D371" s="194"/>
      <c r="E371" s="194"/>
      <c r="F371" s="194"/>
      <c r="G371" s="52" t="s">
        <v>253</v>
      </c>
      <c r="H371" s="194"/>
    </row>
    <row r="372" spans="1:8" ht="16.5" thickBot="1" x14ac:dyDescent="0.3">
      <c r="A372" s="192"/>
      <c r="B372" s="195"/>
      <c r="C372" s="195"/>
      <c r="D372" s="195"/>
      <c r="E372" s="195"/>
      <c r="F372" s="195"/>
      <c r="G372" s="53" t="s">
        <v>10</v>
      </c>
      <c r="H372" s="195"/>
    </row>
    <row r="373" spans="1:8" ht="16.5" thickBot="1" x14ac:dyDescent="0.3">
      <c r="A373" s="57">
        <v>1</v>
      </c>
      <c r="B373" s="53">
        <v>2</v>
      </c>
      <c r="C373" s="53">
        <v>3</v>
      </c>
      <c r="D373" s="53">
        <v>4</v>
      </c>
      <c r="E373" s="53">
        <v>5</v>
      </c>
      <c r="F373" s="53">
        <v>6</v>
      </c>
      <c r="G373" s="53">
        <v>7</v>
      </c>
      <c r="H373" s="53">
        <v>8</v>
      </c>
    </row>
    <row r="374" spans="1:8" ht="45" customHeight="1" thickBot="1" x14ac:dyDescent="0.3">
      <c r="A374" s="180" t="s">
        <v>909</v>
      </c>
      <c r="B374" s="182"/>
      <c r="C374" s="53" t="s">
        <v>257</v>
      </c>
      <c r="D374" s="56"/>
      <c r="E374" s="56"/>
      <c r="F374" s="56"/>
      <c r="G374" s="56"/>
      <c r="H374" s="56"/>
    </row>
    <row r="375" spans="1:8" ht="27" customHeight="1" thickBot="1" x14ac:dyDescent="0.3">
      <c r="A375" s="55" t="s">
        <v>255</v>
      </c>
      <c r="B375" s="59" t="s">
        <v>781</v>
      </c>
      <c r="C375" s="53" t="s">
        <v>257</v>
      </c>
      <c r="D375" s="56"/>
      <c r="E375" s="56"/>
      <c r="F375" s="56"/>
      <c r="G375" s="56"/>
      <c r="H375" s="56"/>
    </row>
    <row r="376" spans="1:8" ht="16.5" thickBot="1" x14ac:dyDescent="0.3">
      <c r="A376" s="57" t="s">
        <v>258</v>
      </c>
      <c r="B376" s="58" t="s">
        <v>782</v>
      </c>
      <c r="C376" s="53" t="s">
        <v>257</v>
      </c>
      <c r="D376" s="56"/>
      <c r="E376" s="56"/>
      <c r="F376" s="56"/>
      <c r="G376" s="56"/>
      <c r="H376" s="56"/>
    </row>
    <row r="377" spans="1:8" ht="35.25" customHeight="1" thickBot="1" x14ac:dyDescent="0.3">
      <c r="A377" s="57" t="s">
        <v>260</v>
      </c>
      <c r="B377" s="58" t="s">
        <v>783</v>
      </c>
      <c r="C377" s="53" t="s">
        <v>257</v>
      </c>
      <c r="D377" s="56"/>
      <c r="E377" s="56"/>
      <c r="F377" s="56"/>
      <c r="G377" s="56"/>
      <c r="H377" s="56"/>
    </row>
    <row r="378" spans="1:8" ht="32.25" thickBot="1" x14ac:dyDescent="0.3">
      <c r="A378" s="57" t="s">
        <v>784</v>
      </c>
      <c r="B378" s="58" t="s">
        <v>785</v>
      </c>
      <c r="C378" s="53" t="s">
        <v>257</v>
      </c>
      <c r="D378" s="56"/>
      <c r="E378" s="56"/>
      <c r="F378" s="56"/>
      <c r="G378" s="56"/>
      <c r="H378" s="56"/>
    </row>
    <row r="379" spans="1:8" ht="39" customHeight="1" thickBot="1" x14ac:dyDescent="0.3">
      <c r="A379" s="57" t="s">
        <v>786</v>
      </c>
      <c r="B379" s="58" t="s">
        <v>261</v>
      </c>
      <c r="C379" s="53" t="s">
        <v>257</v>
      </c>
      <c r="D379" s="56"/>
      <c r="E379" s="56"/>
      <c r="F379" s="56"/>
      <c r="G379" s="56"/>
      <c r="H379" s="56"/>
    </row>
    <row r="380" spans="1:8" ht="38.25" customHeight="1" thickBot="1" x14ac:dyDescent="0.3">
      <c r="A380" s="57" t="s">
        <v>787</v>
      </c>
      <c r="B380" s="58" t="s">
        <v>263</v>
      </c>
      <c r="C380" s="53" t="s">
        <v>257</v>
      </c>
      <c r="D380" s="56"/>
      <c r="E380" s="56"/>
      <c r="F380" s="56"/>
      <c r="G380" s="56"/>
      <c r="H380" s="56"/>
    </row>
    <row r="381" spans="1:8" ht="51" customHeight="1" thickBot="1" x14ac:dyDescent="0.3">
      <c r="A381" s="57" t="s">
        <v>788</v>
      </c>
      <c r="B381" s="58" t="s">
        <v>265</v>
      </c>
      <c r="C381" s="53" t="s">
        <v>257</v>
      </c>
      <c r="D381" s="56"/>
      <c r="E381" s="56"/>
      <c r="F381" s="56"/>
      <c r="G381" s="56"/>
      <c r="H381" s="56"/>
    </row>
    <row r="382" spans="1:8" ht="16.5" thickBot="1" x14ac:dyDescent="0.3">
      <c r="A382" s="57" t="s">
        <v>789</v>
      </c>
      <c r="B382" s="58" t="s">
        <v>790</v>
      </c>
      <c r="C382" s="53" t="s">
        <v>257</v>
      </c>
      <c r="D382" s="56"/>
      <c r="E382" s="56"/>
      <c r="F382" s="56"/>
      <c r="G382" s="56"/>
      <c r="H382" s="56"/>
    </row>
    <row r="383" spans="1:8" ht="16.5" thickBot="1" x14ac:dyDescent="0.3">
      <c r="A383" s="57" t="s">
        <v>791</v>
      </c>
      <c r="B383" s="58" t="s">
        <v>792</v>
      </c>
      <c r="C383" s="53" t="s">
        <v>257</v>
      </c>
      <c r="D383" s="56"/>
      <c r="E383" s="56"/>
      <c r="F383" s="56"/>
      <c r="G383" s="56"/>
      <c r="H383" s="56"/>
    </row>
    <row r="384" spans="1:8" ht="32.25" thickBot="1" x14ac:dyDescent="0.3">
      <c r="A384" s="57" t="s">
        <v>793</v>
      </c>
      <c r="B384" s="58" t="s">
        <v>794</v>
      </c>
      <c r="C384" s="53" t="s">
        <v>257</v>
      </c>
      <c r="D384" s="56"/>
      <c r="E384" s="56"/>
      <c r="F384" s="56"/>
      <c r="G384" s="56"/>
      <c r="H384" s="56"/>
    </row>
    <row r="385" spans="1:8" ht="16.5" thickBot="1" x14ac:dyDescent="0.3">
      <c r="A385" s="57" t="s">
        <v>795</v>
      </c>
      <c r="B385" s="58" t="s">
        <v>796</v>
      </c>
      <c r="C385" s="53" t="s">
        <v>257</v>
      </c>
      <c r="D385" s="56"/>
      <c r="E385" s="56"/>
      <c r="F385" s="56"/>
      <c r="G385" s="56"/>
      <c r="H385" s="56"/>
    </row>
    <row r="386" spans="1:8" ht="36.75" customHeight="1" thickBot="1" x14ac:dyDescent="0.3">
      <c r="A386" s="57" t="s">
        <v>797</v>
      </c>
      <c r="B386" s="58" t="s">
        <v>798</v>
      </c>
      <c r="C386" s="53" t="s">
        <v>257</v>
      </c>
      <c r="D386" s="56"/>
      <c r="E386" s="56"/>
      <c r="F386" s="56"/>
      <c r="G386" s="56"/>
      <c r="H386" s="56"/>
    </row>
    <row r="387" spans="1:8" ht="16.5" thickBot="1" x14ac:dyDescent="0.3">
      <c r="A387" s="57" t="s">
        <v>799</v>
      </c>
      <c r="B387" s="58" t="s">
        <v>800</v>
      </c>
      <c r="C387" s="53" t="s">
        <v>257</v>
      </c>
      <c r="D387" s="56"/>
      <c r="E387" s="56"/>
      <c r="F387" s="56"/>
      <c r="G387" s="56"/>
      <c r="H387" s="56"/>
    </row>
    <row r="388" spans="1:8" ht="16.5" thickBot="1" x14ac:dyDescent="0.3">
      <c r="A388" s="57" t="s">
        <v>801</v>
      </c>
      <c r="B388" s="58" t="s">
        <v>802</v>
      </c>
      <c r="C388" s="53" t="s">
        <v>257</v>
      </c>
      <c r="D388" s="56"/>
      <c r="E388" s="56"/>
      <c r="F388" s="56"/>
      <c r="G388" s="56"/>
      <c r="H388" s="56"/>
    </row>
    <row r="389" spans="1:8" ht="16.5" thickBot="1" x14ac:dyDescent="0.3">
      <c r="A389" s="57" t="s">
        <v>803</v>
      </c>
      <c r="B389" s="58" t="s">
        <v>800</v>
      </c>
      <c r="C389" s="53" t="s">
        <v>257</v>
      </c>
      <c r="D389" s="56"/>
      <c r="E389" s="56"/>
      <c r="F389" s="56"/>
      <c r="G389" s="56"/>
      <c r="H389" s="56"/>
    </row>
    <row r="390" spans="1:8" ht="16.5" thickBot="1" x14ac:dyDescent="0.3">
      <c r="A390" s="57" t="s">
        <v>804</v>
      </c>
      <c r="B390" s="58" t="s">
        <v>805</v>
      </c>
      <c r="C390" s="53" t="s">
        <v>257</v>
      </c>
      <c r="D390" s="56"/>
      <c r="E390" s="56"/>
      <c r="F390" s="56"/>
      <c r="G390" s="56"/>
      <c r="H390" s="56"/>
    </row>
    <row r="391" spans="1:8" ht="16.5" thickBot="1" x14ac:dyDescent="0.3">
      <c r="A391" s="57" t="s">
        <v>806</v>
      </c>
      <c r="B391" s="58" t="s">
        <v>619</v>
      </c>
      <c r="C391" s="53" t="s">
        <v>257</v>
      </c>
      <c r="D391" s="56"/>
      <c r="E391" s="56"/>
      <c r="F391" s="56"/>
      <c r="G391" s="56"/>
      <c r="H391" s="56"/>
    </row>
    <row r="392" spans="1:8" ht="34.5" customHeight="1" thickBot="1" x14ac:dyDescent="0.3">
      <c r="A392" s="57" t="s">
        <v>807</v>
      </c>
      <c r="B392" s="58" t="s">
        <v>808</v>
      </c>
      <c r="C392" s="53" t="s">
        <v>257</v>
      </c>
      <c r="D392" s="56"/>
      <c r="E392" s="56"/>
      <c r="F392" s="56"/>
      <c r="G392" s="56"/>
      <c r="H392" s="56"/>
    </row>
    <row r="393" spans="1:8" ht="19.5" customHeight="1" thickBot="1" x14ac:dyDescent="0.3">
      <c r="A393" s="57" t="s">
        <v>809</v>
      </c>
      <c r="B393" s="58" t="s">
        <v>281</v>
      </c>
      <c r="C393" s="53" t="s">
        <v>257</v>
      </c>
      <c r="D393" s="56"/>
      <c r="E393" s="56"/>
      <c r="F393" s="56"/>
      <c r="G393" s="56"/>
      <c r="H393" s="56"/>
    </row>
    <row r="394" spans="1:8" ht="19.5" customHeight="1" thickBot="1" x14ac:dyDescent="0.3">
      <c r="A394" s="57" t="s">
        <v>810</v>
      </c>
      <c r="B394" s="58" t="s">
        <v>283</v>
      </c>
      <c r="C394" s="53" t="s">
        <v>257</v>
      </c>
      <c r="D394" s="56"/>
      <c r="E394" s="56"/>
      <c r="F394" s="56"/>
      <c r="G394" s="56"/>
      <c r="H394" s="56"/>
    </row>
    <row r="395" spans="1:8" ht="32.25" thickBot="1" x14ac:dyDescent="0.3">
      <c r="A395" s="57" t="s">
        <v>262</v>
      </c>
      <c r="B395" s="58" t="s">
        <v>811</v>
      </c>
      <c r="C395" s="53" t="s">
        <v>257</v>
      </c>
      <c r="D395" s="56"/>
      <c r="E395" s="56"/>
      <c r="F395" s="56"/>
      <c r="G395" s="56"/>
      <c r="H395" s="56"/>
    </row>
    <row r="396" spans="1:8" ht="36.75" customHeight="1" thickBot="1" x14ac:dyDescent="0.3">
      <c r="A396" s="57" t="s">
        <v>812</v>
      </c>
      <c r="B396" s="58" t="s">
        <v>261</v>
      </c>
      <c r="C396" s="53" t="s">
        <v>257</v>
      </c>
      <c r="D396" s="56"/>
      <c r="E396" s="56"/>
      <c r="F396" s="56"/>
      <c r="G396" s="56"/>
      <c r="H396" s="56"/>
    </row>
    <row r="397" spans="1:8" ht="36.75" customHeight="1" thickBot="1" x14ac:dyDescent="0.3">
      <c r="A397" s="57" t="s">
        <v>813</v>
      </c>
      <c r="B397" s="58" t="s">
        <v>263</v>
      </c>
      <c r="C397" s="53" t="s">
        <v>257</v>
      </c>
      <c r="D397" s="56"/>
      <c r="E397" s="56"/>
      <c r="F397" s="56"/>
      <c r="G397" s="56"/>
      <c r="H397" s="56"/>
    </row>
    <row r="398" spans="1:8" ht="50.25" customHeight="1" thickBot="1" x14ac:dyDescent="0.3">
      <c r="A398" s="57" t="s">
        <v>814</v>
      </c>
      <c r="B398" s="58" t="s">
        <v>265</v>
      </c>
      <c r="C398" s="53" t="s">
        <v>257</v>
      </c>
      <c r="D398" s="56"/>
      <c r="E398" s="56"/>
      <c r="F398" s="56"/>
      <c r="G398" s="56"/>
      <c r="H398" s="56"/>
    </row>
    <row r="399" spans="1:8" ht="21.75" customHeight="1" thickBot="1" x14ac:dyDescent="0.3">
      <c r="A399" s="57" t="s">
        <v>264</v>
      </c>
      <c r="B399" s="58" t="s">
        <v>815</v>
      </c>
      <c r="C399" s="53" t="s">
        <v>257</v>
      </c>
      <c r="D399" s="56"/>
      <c r="E399" s="56"/>
      <c r="F399" s="56"/>
      <c r="G399" s="56"/>
      <c r="H399" s="56"/>
    </row>
    <row r="400" spans="1:8" ht="16.5" thickBot="1" x14ac:dyDescent="0.3">
      <c r="A400" s="57" t="s">
        <v>266</v>
      </c>
      <c r="B400" s="58" t="s">
        <v>816</v>
      </c>
      <c r="C400" s="53" t="s">
        <v>257</v>
      </c>
      <c r="D400" s="56"/>
      <c r="E400" s="56"/>
      <c r="F400" s="56"/>
      <c r="G400" s="56"/>
      <c r="H400" s="56"/>
    </row>
    <row r="401" spans="1:8" ht="32.25" thickBot="1" x14ac:dyDescent="0.3">
      <c r="A401" s="57" t="s">
        <v>817</v>
      </c>
      <c r="B401" s="58" t="s">
        <v>818</v>
      </c>
      <c r="C401" s="53" t="s">
        <v>257</v>
      </c>
      <c r="D401" s="56"/>
      <c r="E401" s="56"/>
      <c r="F401" s="56"/>
      <c r="G401" s="56"/>
      <c r="H401" s="56"/>
    </row>
    <row r="402" spans="1:8" ht="32.25" thickBot="1" x14ac:dyDescent="0.3">
      <c r="A402" s="57" t="s">
        <v>819</v>
      </c>
      <c r="B402" s="58" t="s">
        <v>820</v>
      </c>
      <c r="C402" s="53" t="s">
        <v>257</v>
      </c>
      <c r="D402" s="56"/>
      <c r="E402" s="56"/>
      <c r="F402" s="56"/>
      <c r="G402" s="56"/>
      <c r="H402" s="56"/>
    </row>
    <row r="403" spans="1:8" ht="35.25" customHeight="1" thickBot="1" x14ac:dyDescent="0.3">
      <c r="A403" s="57" t="s">
        <v>821</v>
      </c>
      <c r="B403" s="58" t="s">
        <v>261</v>
      </c>
      <c r="C403" s="53" t="s">
        <v>257</v>
      </c>
      <c r="D403" s="56"/>
      <c r="E403" s="56"/>
      <c r="F403" s="56"/>
      <c r="G403" s="56"/>
      <c r="H403" s="56"/>
    </row>
    <row r="404" spans="1:8" ht="36.75" customHeight="1" thickBot="1" x14ac:dyDescent="0.3">
      <c r="A404" s="57" t="s">
        <v>822</v>
      </c>
      <c r="B404" s="58" t="s">
        <v>263</v>
      </c>
      <c r="C404" s="53" t="s">
        <v>257</v>
      </c>
      <c r="D404" s="56"/>
      <c r="E404" s="56"/>
      <c r="F404" s="56"/>
      <c r="G404" s="56"/>
      <c r="H404" s="56"/>
    </row>
    <row r="405" spans="1:8" ht="49.5" customHeight="1" thickBot="1" x14ac:dyDescent="0.3">
      <c r="A405" s="57" t="s">
        <v>823</v>
      </c>
      <c r="B405" s="58" t="s">
        <v>265</v>
      </c>
      <c r="C405" s="53" t="s">
        <v>257</v>
      </c>
      <c r="D405" s="56"/>
      <c r="E405" s="56"/>
      <c r="F405" s="56"/>
      <c r="G405" s="56"/>
      <c r="H405" s="56"/>
    </row>
    <row r="406" spans="1:8" ht="16.5" thickBot="1" x14ac:dyDescent="0.3">
      <c r="A406" s="57" t="s">
        <v>824</v>
      </c>
      <c r="B406" s="58" t="s">
        <v>605</v>
      </c>
      <c r="C406" s="53" t="s">
        <v>257</v>
      </c>
      <c r="D406" s="56"/>
      <c r="E406" s="56"/>
      <c r="F406" s="56"/>
      <c r="G406" s="56"/>
      <c r="H406" s="56"/>
    </row>
    <row r="407" spans="1:8" ht="16.5" thickBot="1" x14ac:dyDescent="0.3">
      <c r="A407" s="57" t="s">
        <v>825</v>
      </c>
      <c r="B407" s="58" t="s">
        <v>608</v>
      </c>
      <c r="C407" s="53" t="s">
        <v>257</v>
      </c>
      <c r="D407" s="56"/>
      <c r="E407" s="56"/>
      <c r="F407" s="56"/>
      <c r="G407" s="56"/>
      <c r="H407" s="56"/>
    </row>
    <row r="408" spans="1:8" ht="32.25" thickBot="1" x14ac:dyDescent="0.3">
      <c r="A408" s="57" t="s">
        <v>826</v>
      </c>
      <c r="B408" s="58" t="s">
        <v>611</v>
      </c>
      <c r="C408" s="53" t="s">
        <v>257</v>
      </c>
      <c r="D408" s="56"/>
      <c r="E408" s="56"/>
      <c r="F408" s="56"/>
      <c r="G408" s="56"/>
      <c r="H408" s="56"/>
    </row>
    <row r="409" spans="1:8" ht="16.5" thickBot="1" x14ac:dyDescent="0.3">
      <c r="A409" s="57" t="s">
        <v>827</v>
      </c>
      <c r="B409" s="58" t="s">
        <v>617</v>
      </c>
      <c r="C409" s="53" t="s">
        <v>257</v>
      </c>
      <c r="D409" s="56"/>
      <c r="E409" s="56"/>
      <c r="F409" s="56"/>
      <c r="G409" s="56"/>
      <c r="H409" s="56"/>
    </row>
    <row r="410" spans="1:8" ht="16.5" thickBot="1" x14ac:dyDescent="0.3">
      <c r="A410" s="57" t="s">
        <v>828</v>
      </c>
      <c r="B410" s="58" t="s">
        <v>619</v>
      </c>
      <c r="C410" s="53" t="s">
        <v>257</v>
      </c>
      <c r="D410" s="56"/>
      <c r="E410" s="56"/>
      <c r="F410" s="56"/>
      <c r="G410" s="56"/>
      <c r="H410" s="56"/>
    </row>
    <row r="411" spans="1:8" ht="32.25" thickBot="1" x14ac:dyDescent="0.3">
      <c r="A411" s="57" t="s">
        <v>829</v>
      </c>
      <c r="B411" s="58" t="s">
        <v>622</v>
      </c>
      <c r="C411" s="53" t="s">
        <v>257</v>
      </c>
      <c r="D411" s="56"/>
      <c r="E411" s="56"/>
      <c r="F411" s="56"/>
      <c r="G411" s="56"/>
      <c r="H411" s="56"/>
    </row>
    <row r="412" spans="1:8" ht="16.5" thickBot="1" x14ac:dyDescent="0.3">
      <c r="A412" s="57" t="s">
        <v>830</v>
      </c>
      <c r="B412" s="58" t="s">
        <v>281</v>
      </c>
      <c r="C412" s="53" t="s">
        <v>257</v>
      </c>
      <c r="D412" s="56"/>
      <c r="E412" s="56"/>
      <c r="F412" s="56"/>
      <c r="G412" s="56"/>
      <c r="H412" s="56"/>
    </row>
    <row r="413" spans="1:8" ht="16.5" thickBot="1" x14ac:dyDescent="0.3">
      <c r="A413" s="57" t="s">
        <v>831</v>
      </c>
      <c r="B413" s="58" t="s">
        <v>283</v>
      </c>
      <c r="C413" s="53" t="s">
        <v>257</v>
      </c>
      <c r="D413" s="56"/>
      <c r="E413" s="56"/>
      <c r="F413" s="56"/>
      <c r="G413" s="56"/>
      <c r="H413" s="56"/>
    </row>
    <row r="414" spans="1:8" ht="16.5" thickBot="1" x14ac:dyDescent="0.3">
      <c r="A414" s="57" t="s">
        <v>832</v>
      </c>
      <c r="B414" s="58" t="s">
        <v>833</v>
      </c>
      <c r="C414" s="53" t="s">
        <v>257</v>
      </c>
      <c r="D414" s="56"/>
      <c r="E414" s="56"/>
      <c r="F414" s="56"/>
      <c r="G414" s="56"/>
      <c r="H414" s="56"/>
    </row>
    <row r="415" spans="1:8" ht="32.25" thickBot="1" x14ac:dyDescent="0.3">
      <c r="A415" s="57" t="s">
        <v>834</v>
      </c>
      <c r="B415" s="58" t="s">
        <v>835</v>
      </c>
      <c r="C415" s="53" t="s">
        <v>257</v>
      </c>
      <c r="D415" s="56"/>
      <c r="E415" s="56"/>
      <c r="F415" s="56"/>
      <c r="G415" s="56"/>
      <c r="H415" s="56"/>
    </row>
    <row r="416" spans="1:8" ht="32.25" thickBot="1" x14ac:dyDescent="0.3">
      <c r="A416" s="57" t="s">
        <v>836</v>
      </c>
      <c r="B416" s="58" t="s">
        <v>820</v>
      </c>
      <c r="C416" s="53" t="s">
        <v>257</v>
      </c>
      <c r="D416" s="56"/>
      <c r="E416" s="56"/>
      <c r="F416" s="56"/>
      <c r="G416" s="56"/>
      <c r="H416" s="56"/>
    </row>
    <row r="417" spans="1:8" ht="32.25" thickBot="1" x14ac:dyDescent="0.3">
      <c r="A417" s="57" t="s">
        <v>837</v>
      </c>
      <c r="B417" s="58" t="s">
        <v>261</v>
      </c>
      <c r="C417" s="53" t="s">
        <v>257</v>
      </c>
      <c r="D417" s="56"/>
      <c r="E417" s="56"/>
      <c r="F417" s="56"/>
      <c r="G417" s="56"/>
      <c r="H417" s="56"/>
    </row>
    <row r="418" spans="1:8" ht="36" customHeight="1" thickBot="1" x14ac:dyDescent="0.3">
      <c r="A418" s="57" t="s">
        <v>838</v>
      </c>
      <c r="B418" s="58" t="s">
        <v>263</v>
      </c>
      <c r="C418" s="53" t="s">
        <v>257</v>
      </c>
      <c r="D418" s="56"/>
      <c r="E418" s="56"/>
      <c r="F418" s="56"/>
      <c r="G418" s="56"/>
      <c r="H418" s="56"/>
    </row>
    <row r="419" spans="1:8" ht="50.25" customHeight="1" thickBot="1" x14ac:dyDescent="0.3">
      <c r="A419" s="68" t="s">
        <v>839</v>
      </c>
      <c r="B419" s="69" t="s">
        <v>265</v>
      </c>
      <c r="C419" s="63" t="s">
        <v>257</v>
      </c>
      <c r="D419" s="64"/>
      <c r="E419" s="64"/>
      <c r="F419" s="64"/>
      <c r="G419" s="64"/>
      <c r="H419" s="64"/>
    </row>
    <row r="420" spans="1:8" ht="16.5" thickBot="1" x14ac:dyDescent="0.3">
      <c r="A420" s="57" t="s">
        <v>840</v>
      </c>
      <c r="B420" s="58" t="s">
        <v>605</v>
      </c>
      <c r="C420" s="53" t="s">
        <v>257</v>
      </c>
      <c r="D420" s="56"/>
      <c r="E420" s="56"/>
      <c r="F420" s="56"/>
      <c r="G420" s="56"/>
      <c r="H420" s="56"/>
    </row>
    <row r="421" spans="1:8" ht="16.5" thickBot="1" x14ac:dyDescent="0.3">
      <c r="A421" s="57" t="s">
        <v>841</v>
      </c>
      <c r="B421" s="58" t="s">
        <v>608</v>
      </c>
      <c r="C421" s="53" t="s">
        <v>257</v>
      </c>
      <c r="D421" s="56"/>
      <c r="E421" s="56"/>
      <c r="F421" s="56"/>
      <c r="G421" s="56"/>
      <c r="H421" s="56"/>
    </row>
    <row r="422" spans="1:8" ht="32.25" thickBot="1" x14ac:dyDescent="0.3">
      <c r="A422" s="57" t="s">
        <v>842</v>
      </c>
      <c r="B422" s="58" t="s">
        <v>611</v>
      </c>
      <c r="C422" s="53" t="s">
        <v>257</v>
      </c>
      <c r="D422" s="56"/>
      <c r="E422" s="56"/>
      <c r="F422" s="56"/>
      <c r="G422" s="56"/>
      <c r="H422" s="56"/>
    </row>
    <row r="423" spans="1:8" ht="16.5" thickBot="1" x14ac:dyDescent="0.3">
      <c r="A423" s="57" t="s">
        <v>843</v>
      </c>
      <c r="B423" s="58" t="s">
        <v>617</v>
      </c>
      <c r="C423" s="53" t="s">
        <v>257</v>
      </c>
      <c r="D423" s="56"/>
      <c r="E423" s="56"/>
      <c r="F423" s="56"/>
      <c r="G423" s="56"/>
      <c r="H423" s="56"/>
    </row>
    <row r="424" spans="1:8" ht="16.5" thickBot="1" x14ac:dyDescent="0.3">
      <c r="A424" s="57" t="s">
        <v>844</v>
      </c>
      <c r="B424" s="58" t="s">
        <v>619</v>
      </c>
      <c r="C424" s="53" t="s">
        <v>257</v>
      </c>
      <c r="D424" s="56"/>
      <c r="E424" s="56"/>
      <c r="F424" s="56"/>
      <c r="G424" s="56"/>
      <c r="H424" s="56"/>
    </row>
    <row r="425" spans="1:8" ht="32.25" thickBot="1" x14ac:dyDescent="0.3">
      <c r="A425" s="57" t="s">
        <v>845</v>
      </c>
      <c r="B425" s="58" t="s">
        <v>622</v>
      </c>
      <c r="C425" s="53" t="s">
        <v>257</v>
      </c>
      <c r="D425" s="56"/>
      <c r="E425" s="56"/>
      <c r="F425" s="56"/>
      <c r="G425" s="56"/>
      <c r="H425" s="56"/>
    </row>
    <row r="426" spans="1:8" ht="16.5" thickBot="1" x14ac:dyDescent="0.3">
      <c r="A426" s="57" t="s">
        <v>846</v>
      </c>
      <c r="B426" s="58" t="s">
        <v>281</v>
      </c>
      <c r="C426" s="53" t="s">
        <v>257</v>
      </c>
      <c r="D426" s="56"/>
      <c r="E426" s="56"/>
      <c r="F426" s="56"/>
      <c r="G426" s="56"/>
      <c r="H426" s="56"/>
    </row>
    <row r="427" spans="1:8" ht="16.5" thickBot="1" x14ac:dyDescent="0.3">
      <c r="A427" s="57" t="s">
        <v>847</v>
      </c>
      <c r="B427" s="58" t="s">
        <v>283</v>
      </c>
      <c r="C427" s="53" t="s">
        <v>257</v>
      </c>
      <c r="D427" s="56"/>
      <c r="E427" s="56"/>
      <c r="F427" s="56"/>
      <c r="G427" s="56"/>
      <c r="H427" s="56"/>
    </row>
    <row r="428" spans="1:8" ht="16.5" thickBot="1" x14ac:dyDescent="0.3">
      <c r="A428" s="57" t="s">
        <v>268</v>
      </c>
      <c r="B428" s="60" t="s">
        <v>848</v>
      </c>
      <c r="C428" s="53" t="s">
        <v>257</v>
      </c>
      <c r="D428" s="56"/>
      <c r="E428" s="56"/>
      <c r="F428" s="56"/>
      <c r="G428" s="56"/>
      <c r="H428" s="56"/>
    </row>
    <row r="429" spans="1:8" ht="16.5" thickBot="1" x14ac:dyDescent="0.3">
      <c r="A429" s="57" t="s">
        <v>270</v>
      </c>
      <c r="B429" s="58" t="s">
        <v>849</v>
      </c>
      <c r="C429" s="53" t="s">
        <v>257</v>
      </c>
      <c r="D429" s="56"/>
      <c r="E429" s="56"/>
      <c r="F429" s="56"/>
      <c r="G429" s="56"/>
      <c r="H429" s="56"/>
    </row>
    <row r="430" spans="1:8" ht="16.5" thickBot="1" x14ac:dyDescent="0.3">
      <c r="A430" s="57" t="s">
        <v>850</v>
      </c>
      <c r="B430" s="58" t="s">
        <v>851</v>
      </c>
      <c r="C430" s="53" t="s">
        <v>257</v>
      </c>
      <c r="D430" s="56"/>
      <c r="E430" s="56"/>
      <c r="F430" s="56"/>
      <c r="G430" s="56"/>
      <c r="H430" s="56"/>
    </row>
    <row r="431" spans="1:8" ht="16.5" thickBot="1" x14ac:dyDescent="0.3">
      <c r="A431" s="57" t="s">
        <v>852</v>
      </c>
      <c r="B431" s="58" t="s">
        <v>853</v>
      </c>
      <c r="C431" s="53" t="s">
        <v>257</v>
      </c>
      <c r="D431" s="56"/>
      <c r="E431" s="56"/>
      <c r="F431" s="56"/>
      <c r="G431" s="56"/>
      <c r="H431" s="56"/>
    </row>
    <row r="432" spans="1:8" ht="16.5" thickBot="1" x14ac:dyDescent="0.3">
      <c r="A432" s="55" t="s">
        <v>286</v>
      </c>
      <c r="B432" s="59" t="s">
        <v>854</v>
      </c>
      <c r="C432" s="53" t="s">
        <v>257</v>
      </c>
      <c r="D432" s="56"/>
      <c r="E432" s="56"/>
      <c r="F432" s="56"/>
      <c r="G432" s="56"/>
      <c r="H432" s="56"/>
    </row>
    <row r="433" spans="1:8" ht="16.5" thickBot="1" x14ac:dyDescent="0.3">
      <c r="A433" s="57" t="s">
        <v>288</v>
      </c>
      <c r="B433" s="58" t="s">
        <v>855</v>
      </c>
      <c r="C433" s="53" t="s">
        <v>257</v>
      </c>
      <c r="D433" s="56"/>
      <c r="E433" s="56"/>
      <c r="F433" s="56"/>
      <c r="G433" s="56"/>
      <c r="H433" s="56"/>
    </row>
    <row r="434" spans="1:8" ht="16.5" thickBot="1" x14ac:dyDescent="0.3">
      <c r="A434" s="57" t="s">
        <v>293</v>
      </c>
      <c r="B434" s="58" t="s">
        <v>856</v>
      </c>
      <c r="C434" s="53" t="s">
        <v>257</v>
      </c>
      <c r="D434" s="56"/>
      <c r="E434" s="56"/>
      <c r="F434" s="56"/>
      <c r="G434" s="56"/>
      <c r="H434" s="56"/>
    </row>
    <row r="435" spans="1:8" ht="16.5" thickBot="1" x14ac:dyDescent="0.3">
      <c r="A435" s="57" t="s">
        <v>294</v>
      </c>
      <c r="B435" s="58" t="s">
        <v>857</v>
      </c>
      <c r="C435" s="53" t="s">
        <v>257</v>
      </c>
      <c r="D435" s="56"/>
      <c r="E435" s="56"/>
      <c r="F435" s="56"/>
      <c r="G435" s="56"/>
      <c r="H435" s="56"/>
    </row>
    <row r="436" spans="1:8" ht="16.5" thickBot="1" x14ac:dyDescent="0.3">
      <c r="A436" s="57" t="s">
        <v>295</v>
      </c>
      <c r="B436" s="58" t="s">
        <v>858</v>
      </c>
      <c r="C436" s="53" t="s">
        <v>257</v>
      </c>
      <c r="D436" s="56"/>
      <c r="E436" s="56"/>
      <c r="F436" s="56"/>
      <c r="G436" s="56"/>
      <c r="H436" s="56"/>
    </row>
    <row r="437" spans="1:8" ht="16.5" thickBot="1" x14ac:dyDescent="0.3">
      <c r="A437" s="57" t="s">
        <v>296</v>
      </c>
      <c r="B437" s="58" t="s">
        <v>859</v>
      </c>
      <c r="C437" s="53" t="s">
        <v>257</v>
      </c>
      <c r="D437" s="56"/>
      <c r="E437" s="56"/>
      <c r="F437" s="56"/>
      <c r="G437" s="56"/>
      <c r="H437" s="56"/>
    </row>
    <row r="438" spans="1:8" ht="16.5" thickBot="1" x14ac:dyDescent="0.3">
      <c r="A438" s="57" t="s">
        <v>336</v>
      </c>
      <c r="B438" s="58" t="s">
        <v>509</v>
      </c>
      <c r="C438" s="53" t="s">
        <v>257</v>
      </c>
      <c r="D438" s="56"/>
      <c r="E438" s="56"/>
      <c r="F438" s="56"/>
      <c r="G438" s="56"/>
      <c r="H438" s="56"/>
    </row>
    <row r="439" spans="1:8" ht="35.25" customHeight="1" thickBot="1" x14ac:dyDescent="0.3">
      <c r="A439" s="57" t="s">
        <v>860</v>
      </c>
      <c r="B439" s="58" t="s">
        <v>861</v>
      </c>
      <c r="C439" s="53" t="s">
        <v>257</v>
      </c>
      <c r="D439" s="56"/>
      <c r="E439" s="56"/>
      <c r="F439" s="56"/>
      <c r="G439" s="56"/>
      <c r="H439" s="56"/>
    </row>
    <row r="440" spans="1:8" ht="36" customHeight="1" thickBot="1" x14ac:dyDescent="0.3">
      <c r="A440" s="57" t="s">
        <v>338</v>
      </c>
      <c r="B440" s="58" t="s">
        <v>511</v>
      </c>
      <c r="C440" s="53" t="s">
        <v>257</v>
      </c>
      <c r="D440" s="56"/>
      <c r="E440" s="56"/>
      <c r="F440" s="56"/>
      <c r="G440" s="56"/>
      <c r="H440" s="56"/>
    </row>
    <row r="441" spans="1:8" ht="50.25" customHeight="1" thickBot="1" x14ac:dyDescent="0.3">
      <c r="A441" s="57" t="s">
        <v>862</v>
      </c>
      <c r="B441" s="58" t="s">
        <v>863</v>
      </c>
      <c r="C441" s="53" t="s">
        <v>257</v>
      </c>
      <c r="D441" s="56"/>
      <c r="E441" s="56"/>
      <c r="F441" s="56"/>
      <c r="G441" s="56"/>
      <c r="H441" s="56"/>
    </row>
    <row r="442" spans="1:8" ht="16.5" thickBot="1" x14ac:dyDescent="0.3">
      <c r="A442" s="57" t="s">
        <v>297</v>
      </c>
      <c r="B442" s="58" t="s">
        <v>864</v>
      </c>
      <c r="C442" s="53" t="s">
        <v>257</v>
      </c>
      <c r="D442" s="56"/>
      <c r="E442" s="56"/>
      <c r="F442" s="56"/>
      <c r="G442" s="56"/>
      <c r="H442" s="56"/>
    </row>
    <row r="443" spans="1:8" ht="16.5" thickBot="1" x14ac:dyDescent="0.3">
      <c r="A443" s="57" t="s">
        <v>298</v>
      </c>
      <c r="B443" s="58" t="s">
        <v>865</v>
      </c>
      <c r="C443" s="53" t="s">
        <v>257</v>
      </c>
      <c r="D443" s="56"/>
      <c r="E443" s="56"/>
      <c r="F443" s="56"/>
      <c r="G443" s="56"/>
      <c r="H443" s="56"/>
    </row>
    <row r="444" spans="1:8" ht="16.5" thickBot="1" x14ac:dyDescent="0.3">
      <c r="A444" s="55" t="s">
        <v>356</v>
      </c>
      <c r="B444" s="59" t="s">
        <v>349</v>
      </c>
      <c r="C444" s="53" t="s">
        <v>438</v>
      </c>
      <c r="D444" s="56"/>
      <c r="E444" s="56"/>
      <c r="F444" s="56"/>
      <c r="G444" s="56"/>
      <c r="H444" s="56"/>
    </row>
    <row r="445" spans="1:8" ht="66.75" customHeight="1" thickBot="1" x14ac:dyDescent="0.3">
      <c r="A445" s="57" t="s">
        <v>357</v>
      </c>
      <c r="B445" s="58" t="s">
        <v>866</v>
      </c>
      <c r="C445" s="53" t="s">
        <v>257</v>
      </c>
      <c r="D445" s="56"/>
      <c r="E445" s="56"/>
      <c r="F445" s="56"/>
      <c r="G445" s="56"/>
      <c r="H445" s="56"/>
    </row>
    <row r="446" spans="1:8" ht="32.25" thickBot="1" x14ac:dyDescent="0.3">
      <c r="A446" s="57" t="s">
        <v>358</v>
      </c>
      <c r="B446" s="58" t="s">
        <v>867</v>
      </c>
      <c r="C446" s="53" t="s">
        <v>257</v>
      </c>
      <c r="D446" s="56"/>
      <c r="E446" s="56"/>
      <c r="F446" s="56"/>
      <c r="G446" s="56"/>
      <c r="H446" s="56"/>
    </row>
    <row r="447" spans="1:8" ht="32.25" thickBot="1" x14ac:dyDescent="0.3">
      <c r="A447" s="57" t="s">
        <v>359</v>
      </c>
      <c r="B447" s="58" t="s">
        <v>868</v>
      </c>
      <c r="C447" s="53" t="s">
        <v>257</v>
      </c>
      <c r="D447" s="56"/>
      <c r="E447" s="56"/>
      <c r="F447" s="56"/>
      <c r="G447" s="56"/>
      <c r="H447" s="56"/>
    </row>
    <row r="448" spans="1:8" ht="16.5" thickBot="1" x14ac:dyDescent="0.3">
      <c r="A448" s="57" t="s">
        <v>360</v>
      </c>
      <c r="B448" s="58" t="s">
        <v>869</v>
      </c>
      <c r="C448" s="53" t="s">
        <v>257</v>
      </c>
      <c r="D448" s="56"/>
      <c r="E448" s="56"/>
      <c r="F448" s="56"/>
      <c r="G448" s="56"/>
      <c r="H448" s="56"/>
    </row>
    <row r="449" spans="1:8" ht="49.5" customHeight="1" thickBot="1" x14ac:dyDescent="0.3">
      <c r="A449" s="57" t="s">
        <v>361</v>
      </c>
      <c r="B449" s="58" t="s">
        <v>870</v>
      </c>
      <c r="C449" s="53" t="s">
        <v>438</v>
      </c>
      <c r="D449" s="56"/>
      <c r="E449" s="56"/>
      <c r="F449" s="56"/>
      <c r="G449" s="56"/>
      <c r="H449" s="56"/>
    </row>
    <row r="450" spans="1:8" ht="32.25" thickBot="1" x14ac:dyDescent="0.3">
      <c r="A450" s="57" t="s">
        <v>871</v>
      </c>
      <c r="B450" s="58" t="s">
        <v>872</v>
      </c>
      <c r="C450" s="53" t="s">
        <v>257</v>
      </c>
      <c r="D450" s="56"/>
      <c r="E450" s="56"/>
      <c r="F450" s="56"/>
      <c r="G450" s="56"/>
      <c r="H450" s="56"/>
    </row>
    <row r="451" spans="1:8" ht="32.25" thickBot="1" x14ac:dyDescent="0.3">
      <c r="A451" s="57" t="s">
        <v>873</v>
      </c>
      <c r="B451" s="58" t="s">
        <v>874</v>
      </c>
      <c r="C451" s="53" t="s">
        <v>257</v>
      </c>
      <c r="D451" s="56"/>
      <c r="E451" s="56"/>
      <c r="F451" s="56"/>
      <c r="G451" s="56"/>
      <c r="H451" s="56"/>
    </row>
    <row r="452" spans="1:8" ht="19.5" customHeight="1" thickBot="1" x14ac:dyDescent="0.3">
      <c r="A452" s="57" t="s">
        <v>875</v>
      </c>
      <c r="B452" s="58" t="s">
        <v>876</v>
      </c>
      <c r="C452" s="53" t="s">
        <v>257</v>
      </c>
      <c r="D452" s="56"/>
      <c r="E452" s="56"/>
      <c r="F452" s="56"/>
      <c r="G452" s="56"/>
      <c r="H452" s="56"/>
    </row>
    <row r="453" spans="1:8" ht="15.75" x14ac:dyDescent="0.25">
      <c r="A453" s="72"/>
      <c r="B453" s="73"/>
      <c r="C453" s="73"/>
      <c r="D453" s="73"/>
      <c r="E453" s="73"/>
      <c r="F453" s="73"/>
      <c r="G453" s="73"/>
      <c r="H453" s="73"/>
    </row>
  </sheetData>
  <mergeCells count="34">
    <mergeCell ref="F369:G369"/>
    <mergeCell ref="H369:H372"/>
    <mergeCell ref="D370:D372"/>
    <mergeCell ref="E370:E372"/>
    <mergeCell ref="F370:F372"/>
    <mergeCell ref="A374:B374"/>
    <mergeCell ref="A369:A372"/>
    <mergeCell ref="B369:B372"/>
    <mergeCell ref="C369:C372"/>
    <mergeCell ref="D369:E369"/>
    <mergeCell ref="A368:H368"/>
    <mergeCell ref="A13:H13"/>
    <mergeCell ref="A15:H15"/>
    <mergeCell ref="A16:H16"/>
    <mergeCell ref="A17:A20"/>
    <mergeCell ref="B17:B20"/>
    <mergeCell ref="C17:C20"/>
    <mergeCell ref="D17:E17"/>
    <mergeCell ref="F17:G17"/>
    <mergeCell ref="H17:H20"/>
    <mergeCell ref="D18:D20"/>
    <mergeCell ref="E18:E20"/>
    <mergeCell ref="F18:F20"/>
    <mergeCell ref="A22:H22"/>
    <mergeCell ref="A166:H166"/>
    <mergeCell ref="B318:H318"/>
    <mergeCell ref="G18:G20"/>
    <mergeCell ref="G3:H3"/>
    <mergeCell ref="A12:H12"/>
    <mergeCell ref="A4:H4"/>
    <mergeCell ref="A6:H6"/>
    <mergeCell ref="A7:H7"/>
    <mergeCell ref="A9:H9"/>
    <mergeCell ref="A10:H10"/>
  </mergeCells>
  <printOptions horizontalCentered="1"/>
  <pageMargins left="0.11811023622047245" right="0.11811023622047245" top="0.74803149606299213" bottom="0.55118110236220474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Y52"/>
  <sheetViews>
    <sheetView view="pageBreakPreview" topLeftCell="A19" zoomScale="60" zoomScaleNormal="90" workbookViewId="0">
      <selection activeCell="N48" sqref="N48"/>
    </sheetView>
  </sheetViews>
  <sheetFormatPr defaultRowHeight="15" x14ac:dyDescent="0.25"/>
  <cols>
    <col min="1" max="1" width="10" customWidth="1"/>
    <col min="2" max="2" width="40.42578125" customWidth="1"/>
    <col min="3" max="3" width="20.42578125" customWidth="1"/>
    <col min="4" max="4" width="15.85546875" customWidth="1"/>
    <col min="5" max="5" width="12" customWidth="1"/>
    <col min="6" max="6" width="13.5703125" customWidth="1"/>
    <col min="7" max="7" width="17.5703125" customWidth="1"/>
    <col min="8" max="8" width="11.28515625" customWidth="1"/>
    <col min="9" max="9" width="17.140625" customWidth="1"/>
    <col min="10" max="10" width="12.28515625" customWidth="1"/>
    <col min="11" max="11" width="13.28515625" customWidth="1"/>
    <col min="12" max="12" width="17.42578125" customWidth="1"/>
    <col min="13" max="13" width="11.28515625" customWidth="1"/>
    <col min="14" max="14" width="13" customWidth="1"/>
    <col min="15" max="15" width="13.5703125" customWidth="1"/>
    <col min="16" max="18" width="10.85546875" customWidth="1"/>
    <col min="19" max="19" width="9.5703125" customWidth="1"/>
    <col min="20" max="20" width="13.5703125" customWidth="1"/>
    <col min="21" max="21" width="14.85546875" customWidth="1"/>
    <col min="22" max="22" width="10.28515625" customWidth="1"/>
    <col min="23" max="23" width="10.7109375" customWidth="1"/>
    <col min="24" max="24" width="45.28515625" customWidth="1"/>
  </cols>
  <sheetData>
    <row r="1" spans="1:25" s="1" customFormat="1" ht="15.75" x14ac:dyDescent="0.25">
      <c r="W1" s="112" t="s">
        <v>23</v>
      </c>
      <c r="X1" s="112"/>
    </row>
    <row r="2" spans="1:25" s="1" customFormat="1" ht="15.75" x14ac:dyDescent="0.25">
      <c r="X2" s="3" t="s">
        <v>17</v>
      </c>
    </row>
    <row r="3" spans="1:25" s="1" customFormat="1" ht="15.75" x14ac:dyDescent="0.25">
      <c r="V3" s="111" t="s">
        <v>887</v>
      </c>
      <c r="W3" s="111"/>
      <c r="X3" s="111"/>
    </row>
    <row r="4" spans="1:25" s="1" customFormat="1" ht="15.75" x14ac:dyDescent="0.25">
      <c r="A4" s="120" t="s">
        <v>932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</row>
    <row r="5" spans="1:25" s="1" customFormat="1" ht="15.75" x14ac:dyDescent="0.25">
      <c r="V5" s="3"/>
    </row>
    <row r="6" spans="1:25" s="1" customFormat="1" ht="18.75" customHeight="1" x14ac:dyDescent="0.25">
      <c r="A6" s="115" t="s">
        <v>968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</row>
    <row r="7" spans="1:25" s="1" customFormat="1" ht="18.75" customHeight="1" x14ac:dyDescent="0.25">
      <c r="A7" s="115" t="s">
        <v>20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</row>
    <row r="8" spans="1:25" s="1" customFormat="1" ht="15.75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</row>
    <row r="9" spans="1:25" s="1" customFormat="1" ht="15.75" x14ac:dyDescent="0.25">
      <c r="A9" s="121" t="s">
        <v>24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</row>
    <row r="10" spans="1:25" s="1" customFormat="1" ht="15.75" x14ac:dyDescent="0.25">
      <c r="A10" s="122" t="s">
        <v>18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</row>
    <row r="11" spans="1:25" s="1" customFormat="1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</row>
    <row r="12" spans="1:25" s="1" customFormat="1" ht="15.75" x14ac:dyDescent="0.25">
      <c r="A12" s="119" t="s">
        <v>931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</row>
    <row r="13" spans="1:25" s="1" customFormat="1" ht="15.75" x14ac:dyDescent="0.25">
      <c r="A13" s="122" t="s">
        <v>25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</row>
    <row r="14" spans="1:25" s="1" customFormat="1" ht="33" customHeight="1" x14ac:dyDescent="0.25">
      <c r="A14" s="114" t="s">
        <v>879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</row>
    <row r="15" spans="1:25" ht="28.5" customHeight="1" x14ac:dyDescent="0.25">
      <c r="A15" s="123" t="s">
        <v>899</v>
      </c>
      <c r="B15" s="123" t="s">
        <v>900</v>
      </c>
      <c r="C15" s="123" t="s">
        <v>1</v>
      </c>
      <c r="D15" s="123" t="s">
        <v>26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 t="s">
        <v>2</v>
      </c>
      <c r="O15" s="123"/>
      <c r="P15" s="123"/>
      <c r="Q15" s="123"/>
      <c r="R15" s="123"/>
      <c r="S15" s="123"/>
      <c r="T15" s="123"/>
      <c r="U15" s="123"/>
      <c r="V15" s="123"/>
      <c r="W15" s="123"/>
      <c r="X15" s="124" t="s">
        <v>3</v>
      </c>
      <c r="Y15" s="88"/>
    </row>
    <row r="16" spans="1:25" ht="30" customHeight="1" x14ac:dyDescent="0.25">
      <c r="A16" s="123"/>
      <c r="B16" s="123"/>
      <c r="C16" s="123"/>
      <c r="D16" s="123" t="s">
        <v>949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4"/>
      <c r="Y16" s="88"/>
    </row>
    <row r="17" spans="1:25" ht="33" customHeight="1" x14ac:dyDescent="0.25">
      <c r="A17" s="123"/>
      <c r="B17" s="123"/>
      <c r="C17" s="123"/>
      <c r="D17" s="123" t="s">
        <v>11</v>
      </c>
      <c r="E17" s="123"/>
      <c r="F17" s="123"/>
      <c r="G17" s="123"/>
      <c r="H17" s="123"/>
      <c r="I17" s="123" t="s">
        <v>12</v>
      </c>
      <c r="J17" s="123"/>
      <c r="K17" s="123"/>
      <c r="L17" s="123"/>
      <c r="M17" s="123"/>
      <c r="N17" s="123" t="s">
        <v>27</v>
      </c>
      <c r="O17" s="123"/>
      <c r="P17" s="123" t="s">
        <v>28</v>
      </c>
      <c r="Q17" s="123"/>
      <c r="R17" s="123" t="s">
        <v>29</v>
      </c>
      <c r="S17" s="123"/>
      <c r="T17" s="123" t="s">
        <v>30</v>
      </c>
      <c r="U17" s="123"/>
      <c r="V17" s="123" t="s">
        <v>31</v>
      </c>
      <c r="W17" s="123"/>
      <c r="X17" s="124"/>
      <c r="Y17" s="88"/>
    </row>
    <row r="18" spans="1:25" ht="100.5" customHeight="1" x14ac:dyDescent="0.25">
      <c r="A18" s="123"/>
      <c r="B18" s="123"/>
      <c r="C18" s="123"/>
      <c r="D18" s="123" t="s">
        <v>27</v>
      </c>
      <c r="E18" s="123" t="s">
        <v>28</v>
      </c>
      <c r="F18" s="123" t="s">
        <v>29</v>
      </c>
      <c r="G18" s="123" t="s">
        <v>30</v>
      </c>
      <c r="H18" s="123" t="s">
        <v>31</v>
      </c>
      <c r="I18" s="123" t="s">
        <v>32</v>
      </c>
      <c r="J18" s="123" t="s">
        <v>28</v>
      </c>
      <c r="K18" s="123" t="s">
        <v>29</v>
      </c>
      <c r="L18" s="123" t="s">
        <v>30</v>
      </c>
      <c r="M18" s="123" t="s">
        <v>31</v>
      </c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4"/>
      <c r="Y18" s="88"/>
    </row>
    <row r="19" spans="1:25" ht="55.5" customHeigh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85" t="s">
        <v>9</v>
      </c>
      <c r="O19" s="85" t="s">
        <v>10</v>
      </c>
      <c r="P19" s="85" t="s">
        <v>9</v>
      </c>
      <c r="Q19" s="85" t="s">
        <v>10</v>
      </c>
      <c r="R19" s="85" t="s">
        <v>9</v>
      </c>
      <c r="S19" s="85" t="s">
        <v>10</v>
      </c>
      <c r="T19" s="85" t="s">
        <v>9</v>
      </c>
      <c r="U19" s="85" t="s">
        <v>10</v>
      </c>
      <c r="V19" s="85" t="s">
        <v>9</v>
      </c>
      <c r="W19" s="85" t="s">
        <v>10</v>
      </c>
      <c r="X19" s="124"/>
      <c r="Y19" s="88"/>
    </row>
    <row r="20" spans="1:25" ht="15.75" x14ac:dyDescent="0.25">
      <c r="A20" s="79">
        <v>1</v>
      </c>
      <c r="B20" s="79">
        <v>2</v>
      </c>
      <c r="C20" s="79">
        <v>3</v>
      </c>
      <c r="D20" s="79">
        <v>4</v>
      </c>
      <c r="E20" s="79">
        <v>5</v>
      </c>
      <c r="F20" s="79">
        <v>6</v>
      </c>
      <c r="G20" s="79">
        <v>7</v>
      </c>
      <c r="H20" s="79">
        <v>8</v>
      </c>
      <c r="I20" s="79">
        <v>9</v>
      </c>
      <c r="J20" s="79">
        <v>10</v>
      </c>
      <c r="K20" s="79">
        <v>11</v>
      </c>
      <c r="L20" s="79">
        <v>12</v>
      </c>
      <c r="M20" s="79">
        <v>13</v>
      </c>
      <c r="N20" s="79">
        <v>14</v>
      </c>
      <c r="O20" s="79">
        <v>15</v>
      </c>
      <c r="P20" s="79">
        <v>16</v>
      </c>
      <c r="Q20" s="79">
        <v>17</v>
      </c>
      <c r="R20" s="79">
        <v>18</v>
      </c>
      <c r="S20" s="79">
        <v>19</v>
      </c>
      <c r="T20" s="79">
        <v>20</v>
      </c>
      <c r="U20" s="79">
        <v>21</v>
      </c>
      <c r="V20" s="79">
        <v>22</v>
      </c>
      <c r="W20" s="79">
        <v>23</v>
      </c>
      <c r="X20" s="79">
        <v>24</v>
      </c>
      <c r="Y20" s="88"/>
    </row>
    <row r="21" spans="1:25" s="87" customFormat="1" ht="39" customHeight="1" x14ac:dyDescent="0.25">
      <c r="A21" s="85"/>
      <c r="B21" s="80" t="str">
        <f>'10 Квартал Финансирование '!B20</f>
        <v>ВСЕГО</v>
      </c>
      <c r="C21" s="89"/>
      <c r="D21" s="90">
        <f>SUM(D22:D25)</f>
        <v>65.064658895999997</v>
      </c>
      <c r="E21" s="90">
        <f t="shared" ref="E21:W21" si="0">SUM(E22:E25)</f>
        <v>0</v>
      </c>
      <c r="F21" s="90">
        <f t="shared" si="0"/>
        <v>0</v>
      </c>
      <c r="G21" s="90">
        <f t="shared" si="0"/>
        <v>65.064658895999997</v>
      </c>
      <c r="H21" s="90">
        <f t="shared" si="0"/>
        <v>0</v>
      </c>
      <c r="I21" s="90">
        <f t="shared" si="0"/>
        <v>1.4840789760000002</v>
      </c>
      <c r="J21" s="90">
        <f t="shared" si="0"/>
        <v>0</v>
      </c>
      <c r="K21" s="90">
        <f t="shared" si="0"/>
        <v>0</v>
      </c>
      <c r="L21" s="90">
        <f t="shared" si="0"/>
        <v>1.4840789760000002</v>
      </c>
      <c r="M21" s="90">
        <f t="shared" si="0"/>
        <v>0</v>
      </c>
      <c r="N21" s="90">
        <f t="shared" si="0"/>
        <v>-63.580579919999998</v>
      </c>
      <c r="O21" s="90">
        <f>N21/D21*100</f>
        <v>-97.719070535093152</v>
      </c>
      <c r="P21" s="90">
        <f t="shared" si="0"/>
        <v>0</v>
      </c>
      <c r="Q21" s="90">
        <v>0</v>
      </c>
      <c r="R21" s="90">
        <f t="shared" si="0"/>
        <v>0</v>
      </c>
      <c r="S21" s="90">
        <v>0</v>
      </c>
      <c r="T21" s="90">
        <f t="shared" si="0"/>
        <v>-63.580579919999998</v>
      </c>
      <c r="U21" s="90">
        <f>T21/G21*100</f>
        <v>-97.719070535093152</v>
      </c>
      <c r="V21" s="90">
        <f t="shared" si="0"/>
        <v>0</v>
      </c>
      <c r="W21" s="90">
        <f t="shared" si="0"/>
        <v>0</v>
      </c>
      <c r="X21" s="86">
        <f>'10 Квартал Финансирование '!T20</f>
        <v>0</v>
      </c>
      <c r="Y21" s="91"/>
    </row>
    <row r="22" spans="1:25" s="87" customFormat="1" ht="52.5" customHeight="1" x14ac:dyDescent="0.25">
      <c r="A22" s="85">
        <f>'10 Квартал Финансирование '!A21</f>
        <v>1</v>
      </c>
      <c r="B22" s="80" t="str">
        <f>'10 Квартал Финансирование '!B21</f>
        <v>ДОСТРОЙКА, ДООБОРУДОВАНИЕ, МОДЕРНИЗАЦИЯ</v>
      </c>
      <c r="C22" s="89"/>
      <c r="D22" s="90">
        <f>D26</f>
        <v>13.868181144000001</v>
      </c>
      <c r="E22" s="90">
        <f t="shared" ref="E22:W22" si="1">E26</f>
        <v>0</v>
      </c>
      <c r="F22" s="90">
        <f t="shared" si="1"/>
        <v>0</v>
      </c>
      <c r="G22" s="90">
        <f t="shared" si="1"/>
        <v>13.868181144000001</v>
      </c>
      <c r="H22" s="90">
        <f t="shared" si="1"/>
        <v>0</v>
      </c>
      <c r="I22" s="90">
        <f t="shared" si="1"/>
        <v>0</v>
      </c>
      <c r="J22" s="90">
        <f t="shared" si="1"/>
        <v>0</v>
      </c>
      <c r="K22" s="90">
        <f t="shared" si="1"/>
        <v>0</v>
      </c>
      <c r="L22" s="90">
        <f t="shared" si="1"/>
        <v>0</v>
      </c>
      <c r="M22" s="90">
        <f t="shared" si="1"/>
        <v>0</v>
      </c>
      <c r="N22" s="90">
        <f t="shared" si="1"/>
        <v>-13.868181144000001</v>
      </c>
      <c r="O22" s="90">
        <f>N22/D22*100</f>
        <v>-100</v>
      </c>
      <c r="P22" s="90">
        <f t="shared" si="1"/>
        <v>0</v>
      </c>
      <c r="Q22" s="90">
        <v>0</v>
      </c>
      <c r="R22" s="90">
        <f t="shared" si="1"/>
        <v>0</v>
      </c>
      <c r="S22" s="90">
        <v>0</v>
      </c>
      <c r="T22" s="90">
        <f t="shared" si="1"/>
        <v>-13.868181144000001</v>
      </c>
      <c r="U22" s="90">
        <f>T22/G22*100</f>
        <v>-100</v>
      </c>
      <c r="V22" s="90">
        <f t="shared" si="1"/>
        <v>0</v>
      </c>
      <c r="W22" s="90">
        <f t="shared" si="1"/>
        <v>0</v>
      </c>
      <c r="X22" s="86">
        <f>'10 Квартал Финансирование '!T21</f>
        <v>0</v>
      </c>
      <c r="Y22" s="91"/>
    </row>
    <row r="23" spans="1:25" s="87" customFormat="1" ht="23.25" customHeight="1" x14ac:dyDescent="0.25">
      <c r="A23" s="85">
        <f>'10 Квартал Финансирование '!A22</f>
        <v>2</v>
      </c>
      <c r="B23" s="80" t="str">
        <f>'10 Квартал Финансирование '!B22</f>
        <v>РЕКОНСТРУКЦИЯ</v>
      </c>
      <c r="C23" s="89"/>
      <c r="D23" s="90">
        <f>D31</f>
        <v>35.639177748000002</v>
      </c>
      <c r="E23" s="90">
        <f t="shared" ref="E23:W23" si="2">E31</f>
        <v>0</v>
      </c>
      <c r="F23" s="90">
        <f t="shared" si="2"/>
        <v>0</v>
      </c>
      <c r="G23" s="90">
        <f t="shared" si="2"/>
        <v>35.639177748000002</v>
      </c>
      <c r="H23" s="90">
        <f t="shared" si="2"/>
        <v>0</v>
      </c>
      <c r="I23" s="90">
        <f t="shared" si="2"/>
        <v>0</v>
      </c>
      <c r="J23" s="90">
        <f t="shared" si="2"/>
        <v>0</v>
      </c>
      <c r="K23" s="90">
        <f t="shared" si="2"/>
        <v>0</v>
      </c>
      <c r="L23" s="90">
        <f t="shared" si="2"/>
        <v>0</v>
      </c>
      <c r="M23" s="90">
        <f t="shared" si="2"/>
        <v>0</v>
      </c>
      <c r="N23" s="90">
        <f t="shared" si="2"/>
        <v>-35.639177748000002</v>
      </c>
      <c r="O23" s="90">
        <f t="shared" ref="O23:O42" si="3">N23/D23*100</f>
        <v>-100</v>
      </c>
      <c r="P23" s="90">
        <f t="shared" si="2"/>
        <v>0</v>
      </c>
      <c r="Q23" s="90">
        <v>0</v>
      </c>
      <c r="R23" s="90">
        <f t="shared" si="2"/>
        <v>0</v>
      </c>
      <c r="S23" s="90">
        <v>0</v>
      </c>
      <c r="T23" s="90">
        <f t="shared" si="2"/>
        <v>-35.639177748000002</v>
      </c>
      <c r="U23" s="90">
        <f t="shared" ref="U23:U42" si="4">T23/G23*100</f>
        <v>-100</v>
      </c>
      <c r="V23" s="90">
        <f t="shared" si="2"/>
        <v>0</v>
      </c>
      <c r="W23" s="90">
        <f t="shared" si="2"/>
        <v>0</v>
      </c>
      <c r="X23" s="86">
        <f>'10 Квартал Финансирование '!T22</f>
        <v>0</v>
      </c>
      <c r="Y23" s="91"/>
    </row>
    <row r="24" spans="1:25" s="87" customFormat="1" ht="33" customHeight="1" x14ac:dyDescent="0.25">
      <c r="A24" s="85">
        <f>'10 Квартал Финансирование '!A23</f>
        <v>3</v>
      </c>
      <c r="B24" s="80" t="str">
        <f>'10 Квартал Финансирование '!B23</f>
        <v>ТЕХНИЧЕСКОЕ ПЕРЕВООРУЖЕНИЕ</v>
      </c>
      <c r="C24" s="89"/>
      <c r="D24" s="90">
        <f>D43</f>
        <v>15.557300003999998</v>
      </c>
      <c r="E24" s="90">
        <f t="shared" ref="E24:N24" si="5">E43</f>
        <v>0</v>
      </c>
      <c r="F24" s="90">
        <f t="shared" si="5"/>
        <v>0</v>
      </c>
      <c r="G24" s="90">
        <f t="shared" si="5"/>
        <v>15.557300003999998</v>
      </c>
      <c r="H24" s="90">
        <f t="shared" si="5"/>
        <v>0</v>
      </c>
      <c r="I24" s="90">
        <f t="shared" si="5"/>
        <v>0</v>
      </c>
      <c r="J24" s="90">
        <f t="shared" si="5"/>
        <v>0</v>
      </c>
      <c r="K24" s="90">
        <f t="shared" si="5"/>
        <v>0</v>
      </c>
      <c r="L24" s="90">
        <f t="shared" si="5"/>
        <v>0</v>
      </c>
      <c r="M24" s="90">
        <f t="shared" si="5"/>
        <v>0</v>
      </c>
      <c r="N24" s="90">
        <f t="shared" si="5"/>
        <v>-15.557300003999998</v>
      </c>
      <c r="O24" s="90">
        <f t="shared" si="3"/>
        <v>-100</v>
      </c>
      <c r="P24" s="90">
        <f>P43</f>
        <v>0</v>
      </c>
      <c r="Q24" s="90">
        <v>0</v>
      </c>
      <c r="R24" s="90">
        <f>R43</f>
        <v>0</v>
      </c>
      <c r="S24" s="90">
        <v>0</v>
      </c>
      <c r="T24" s="90">
        <f>T43</f>
        <v>-15.557300003999998</v>
      </c>
      <c r="U24" s="90">
        <f t="shared" si="4"/>
        <v>-100</v>
      </c>
      <c r="V24" s="90">
        <f>V43</f>
        <v>0</v>
      </c>
      <c r="W24" s="90">
        <f>W43</f>
        <v>0</v>
      </c>
      <c r="X24" s="86">
        <f>'10 Квартал Финансирование '!T23</f>
        <v>0</v>
      </c>
      <c r="Y24" s="91"/>
    </row>
    <row r="25" spans="1:25" s="87" customFormat="1" ht="19.5" customHeight="1" x14ac:dyDescent="0.25">
      <c r="A25" s="85">
        <f>'10 Квартал Финансирование '!A24</f>
        <v>4</v>
      </c>
      <c r="B25" s="80" t="str">
        <f>'10 Квартал Финансирование '!B24</f>
        <v>НОВОЕ СТРОИТЕЛЬСТВО</v>
      </c>
      <c r="C25" s="89"/>
      <c r="D25" s="90">
        <f>D47</f>
        <v>0</v>
      </c>
      <c r="E25" s="90">
        <f t="shared" ref="E25:N25" si="6">E47</f>
        <v>0</v>
      </c>
      <c r="F25" s="90">
        <f t="shared" si="6"/>
        <v>0</v>
      </c>
      <c r="G25" s="90">
        <f t="shared" si="6"/>
        <v>0</v>
      </c>
      <c r="H25" s="90">
        <f t="shared" si="6"/>
        <v>0</v>
      </c>
      <c r="I25" s="90">
        <f t="shared" si="6"/>
        <v>1.4840789760000002</v>
      </c>
      <c r="J25" s="90">
        <f t="shared" si="6"/>
        <v>0</v>
      </c>
      <c r="K25" s="90">
        <f t="shared" si="6"/>
        <v>0</v>
      </c>
      <c r="L25" s="90">
        <f t="shared" si="6"/>
        <v>1.4840789760000002</v>
      </c>
      <c r="M25" s="90">
        <f t="shared" si="6"/>
        <v>0</v>
      </c>
      <c r="N25" s="90">
        <f t="shared" si="6"/>
        <v>1.4840789760000002</v>
      </c>
      <c r="O25" s="90">
        <v>0</v>
      </c>
      <c r="P25" s="90">
        <f>P47</f>
        <v>0</v>
      </c>
      <c r="Q25" s="90">
        <v>0</v>
      </c>
      <c r="R25" s="90">
        <f>R47</f>
        <v>0</v>
      </c>
      <c r="S25" s="90">
        <v>0</v>
      </c>
      <c r="T25" s="90">
        <f>T47</f>
        <v>1.4840789760000002</v>
      </c>
      <c r="U25" s="90">
        <v>0</v>
      </c>
      <c r="V25" s="90">
        <f>V47</f>
        <v>0</v>
      </c>
      <c r="W25" s="90">
        <f>W47</f>
        <v>0</v>
      </c>
      <c r="X25" s="86">
        <f>'10 Квартал Финансирование '!T24</f>
        <v>0</v>
      </c>
      <c r="Y25" s="91"/>
    </row>
    <row r="26" spans="1:25" s="87" customFormat="1" ht="54" customHeight="1" x14ac:dyDescent="0.25">
      <c r="A26" s="83">
        <f>'10 Квартал Финансирование '!A25</f>
        <v>1</v>
      </c>
      <c r="B26" s="82" t="str">
        <f>'10 Квартал Финансирование '!B25</f>
        <v>ДОСТРОЙКА, ДООБОРУДОВАНИЕ, МОДЕРНИЗАЦИЯ</v>
      </c>
      <c r="C26" s="89"/>
      <c r="D26" s="90">
        <f>D29+D30</f>
        <v>13.868181144000001</v>
      </c>
      <c r="E26" s="90">
        <v>0</v>
      </c>
      <c r="F26" s="90">
        <v>0</v>
      </c>
      <c r="G26" s="90">
        <f>G29+G30</f>
        <v>13.868181144000001</v>
      </c>
      <c r="H26" s="90">
        <f t="shared" ref="H26:P26" si="7">SUM(H27:H28)</f>
        <v>0</v>
      </c>
      <c r="I26" s="90">
        <f t="shared" ref="I26:M26" si="8">SUM(I27:I28)</f>
        <v>0</v>
      </c>
      <c r="J26" s="90">
        <f t="shared" si="8"/>
        <v>0</v>
      </c>
      <c r="K26" s="90">
        <f t="shared" si="8"/>
        <v>0</v>
      </c>
      <c r="L26" s="90">
        <f t="shared" si="8"/>
        <v>0</v>
      </c>
      <c r="M26" s="90">
        <f t="shared" si="8"/>
        <v>0</v>
      </c>
      <c r="N26" s="90">
        <f>N29+N30</f>
        <v>-13.868181144000001</v>
      </c>
      <c r="O26" s="90">
        <f t="shared" si="3"/>
        <v>-100</v>
      </c>
      <c r="P26" s="90">
        <f t="shared" si="7"/>
        <v>0</v>
      </c>
      <c r="Q26" s="90">
        <f t="shared" ref="Q26:S26" si="9">SUM(Q27:Q28)</f>
        <v>0</v>
      </c>
      <c r="R26" s="90">
        <f t="shared" si="9"/>
        <v>0</v>
      </c>
      <c r="S26" s="90">
        <f t="shared" si="9"/>
        <v>0</v>
      </c>
      <c r="T26" s="90">
        <f>T29+T30</f>
        <v>-13.868181144000001</v>
      </c>
      <c r="U26" s="90">
        <f t="shared" si="4"/>
        <v>-100</v>
      </c>
      <c r="V26" s="90">
        <v>0</v>
      </c>
      <c r="W26" s="90">
        <v>0</v>
      </c>
      <c r="X26" s="86">
        <f>'10 Квартал Финансирование '!T25</f>
        <v>0</v>
      </c>
      <c r="Y26" s="91"/>
    </row>
    <row r="27" spans="1:25" s="87" customFormat="1" ht="39.75" hidden="1" customHeight="1" x14ac:dyDescent="0.25">
      <c r="A27" s="83">
        <f>'10 Квартал Финансирование '!A26</f>
        <v>0</v>
      </c>
      <c r="B27" s="96">
        <f>'10 Квартал Финансирование '!B26</f>
        <v>0</v>
      </c>
      <c r="C27" s="89">
        <f>'10 Квартал Финансирование '!C26</f>
        <v>0</v>
      </c>
      <c r="D27" s="90">
        <f>G27</f>
        <v>0</v>
      </c>
      <c r="E27" s="90">
        <v>0</v>
      </c>
      <c r="F27" s="90">
        <v>0</v>
      </c>
      <c r="G27" s="90">
        <f>'10 Квартал Финансирование '!G26</f>
        <v>0</v>
      </c>
      <c r="H27" s="90">
        <f t="shared" ref="H27:M27" si="10">SUM(H28:H29)</f>
        <v>0</v>
      </c>
      <c r="I27" s="90">
        <f t="shared" si="10"/>
        <v>0</v>
      </c>
      <c r="J27" s="90">
        <f t="shared" si="10"/>
        <v>0</v>
      </c>
      <c r="K27" s="90">
        <f t="shared" si="10"/>
        <v>0</v>
      </c>
      <c r="L27" s="90">
        <f t="shared" si="10"/>
        <v>0</v>
      </c>
      <c r="M27" s="90">
        <f t="shared" si="10"/>
        <v>0</v>
      </c>
      <c r="N27" s="90">
        <f>T27</f>
        <v>0</v>
      </c>
      <c r="O27" s="90" t="e">
        <f t="shared" si="3"/>
        <v>#DIV/0!</v>
      </c>
      <c r="P27" s="90">
        <f t="shared" ref="P27:S27" si="11">SUM(P28:P29)</f>
        <v>0</v>
      </c>
      <c r="Q27" s="90">
        <f t="shared" si="11"/>
        <v>0</v>
      </c>
      <c r="R27" s="90">
        <f t="shared" si="11"/>
        <v>0</v>
      </c>
      <c r="S27" s="90">
        <f t="shared" si="11"/>
        <v>0</v>
      </c>
      <c r="T27" s="90">
        <f>L27-G27</f>
        <v>0</v>
      </c>
      <c r="U27" s="90" t="e">
        <f t="shared" si="4"/>
        <v>#DIV/0!</v>
      </c>
      <c r="V27" s="90">
        <v>0</v>
      </c>
      <c r="W27" s="90">
        <v>0</v>
      </c>
      <c r="X27" s="86">
        <f>'10 Квартал Финансирование '!T26</f>
        <v>0</v>
      </c>
      <c r="Y27" s="91"/>
    </row>
    <row r="28" spans="1:25" s="87" customFormat="1" ht="39.75" hidden="1" customHeight="1" x14ac:dyDescent="0.25">
      <c r="A28" s="83">
        <f>'10 Квартал Финансирование '!A27</f>
        <v>0</v>
      </c>
      <c r="B28" s="96">
        <f>'10 Квартал Финансирование '!B27</f>
        <v>0</v>
      </c>
      <c r="C28" s="89">
        <f>'10 Квартал Финансирование '!C27</f>
        <v>0</v>
      </c>
      <c r="D28" s="90">
        <f>G28</f>
        <v>0</v>
      </c>
      <c r="E28" s="90">
        <v>0</v>
      </c>
      <c r="F28" s="90">
        <v>0</v>
      </c>
      <c r="G28" s="90">
        <f>'10 Квартал Финансирование '!G27</f>
        <v>0</v>
      </c>
      <c r="H28" s="90">
        <f t="shared" ref="H28:M28" si="12">SUM(H29:H30)</f>
        <v>0</v>
      </c>
      <c r="I28" s="90">
        <f t="shared" si="12"/>
        <v>0</v>
      </c>
      <c r="J28" s="90">
        <f t="shared" si="12"/>
        <v>0</v>
      </c>
      <c r="K28" s="90">
        <f t="shared" si="12"/>
        <v>0</v>
      </c>
      <c r="L28" s="90">
        <f t="shared" si="12"/>
        <v>0</v>
      </c>
      <c r="M28" s="90">
        <f t="shared" si="12"/>
        <v>0</v>
      </c>
      <c r="N28" s="90">
        <f>T28</f>
        <v>0</v>
      </c>
      <c r="O28" s="90" t="e">
        <f t="shared" si="3"/>
        <v>#DIV/0!</v>
      </c>
      <c r="P28" s="90">
        <f t="shared" ref="P28:S28" si="13">SUM(P29:P30)</f>
        <v>0</v>
      </c>
      <c r="Q28" s="90">
        <f t="shared" si="13"/>
        <v>0</v>
      </c>
      <c r="R28" s="90">
        <f t="shared" si="13"/>
        <v>0</v>
      </c>
      <c r="S28" s="90">
        <f t="shared" si="13"/>
        <v>0</v>
      </c>
      <c r="T28" s="90">
        <f>L28-G28</f>
        <v>0</v>
      </c>
      <c r="U28" s="90" t="e">
        <f t="shared" si="4"/>
        <v>#DIV/0!</v>
      </c>
      <c r="V28" s="90">
        <v>0</v>
      </c>
      <c r="W28" s="90">
        <v>0</v>
      </c>
      <c r="X28" s="86">
        <f>'10 Квартал Финансирование '!T27</f>
        <v>0</v>
      </c>
      <c r="Y28" s="91"/>
    </row>
    <row r="29" spans="1:25" s="87" customFormat="1" ht="39.75" customHeight="1" x14ac:dyDescent="0.25">
      <c r="A29" s="83" t="str">
        <f>'10 Квартал Финансирование '!A28</f>
        <v>1.1</v>
      </c>
      <c r="B29" s="99" t="str">
        <f>'10 Квартал Финансирование '!B28</f>
        <v xml:space="preserve">Установка интеллектуальной системы учета электроэнергии </v>
      </c>
      <c r="C29" s="100" t="str">
        <f>'10 Квартал Финансирование '!C28</f>
        <v>K_KSK2020_004</v>
      </c>
      <c r="D29" s="90">
        <f>G29</f>
        <v>6.6031389240000005</v>
      </c>
      <c r="E29" s="90">
        <v>0</v>
      </c>
      <c r="F29" s="90">
        <v>0</v>
      </c>
      <c r="G29" s="90">
        <f>'10 Квартал Финансирование '!O28</f>
        <v>6.6031389240000005</v>
      </c>
      <c r="H29" s="90">
        <f t="shared" ref="H29:M29" si="14">SUM(H30:H31)</f>
        <v>0</v>
      </c>
      <c r="I29" s="90">
        <f t="shared" si="14"/>
        <v>0</v>
      </c>
      <c r="J29" s="90">
        <f t="shared" si="14"/>
        <v>0</v>
      </c>
      <c r="K29" s="90">
        <f t="shared" si="14"/>
        <v>0</v>
      </c>
      <c r="L29" s="90">
        <f t="shared" si="14"/>
        <v>0</v>
      </c>
      <c r="M29" s="90">
        <f t="shared" si="14"/>
        <v>0</v>
      </c>
      <c r="N29" s="90">
        <f>T29</f>
        <v>-6.6031389240000005</v>
      </c>
      <c r="O29" s="90">
        <f t="shared" si="3"/>
        <v>-100</v>
      </c>
      <c r="P29" s="90">
        <f t="shared" ref="P29:S29" si="15">SUM(P30:P31)</f>
        <v>0</v>
      </c>
      <c r="Q29" s="90">
        <f t="shared" si="15"/>
        <v>0</v>
      </c>
      <c r="R29" s="90">
        <f t="shared" si="15"/>
        <v>0</v>
      </c>
      <c r="S29" s="90">
        <f t="shared" si="15"/>
        <v>0</v>
      </c>
      <c r="T29" s="90">
        <f>L29-G29</f>
        <v>-6.6031389240000005</v>
      </c>
      <c r="U29" s="90">
        <f t="shared" si="4"/>
        <v>-100</v>
      </c>
      <c r="V29" s="90">
        <v>0</v>
      </c>
      <c r="W29" s="90">
        <v>0</v>
      </c>
      <c r="X29" s="86" t="str">
        <f>'10 Квартал Финансирование '!T28</f>
        <v>Выполнение запланировано в 4 квартале 2024г.</v>
      </c>
      <c r="Y29" s="91"/>
    </row>
    <row r="30" spans="1:25" s="87" customFormat="1" ht="39.75" customHeight="1" x14ac:dyDescent="0.25">
      <c r="A30" s="83" t="str">
        <f>'10 Квартал Финансирование '!A29</f>
        <v>1.2</v>
      </c>
      <c r="B30" s="99" t="str">
        <f>'10 Квартал Финансирование '!B29</f>
        <v>Монтаж опто-волоконной линии</v>
      </c>
      <c r="C30" s="100" t="str">
        <f>'10 Квартал Финансирование '!C29</f>
        <v>K_KSK2020_006</v>
      </c>
      <c r="D30" s="90">
        <f>G30</f>
        <v>7.2650422199999998</v>
      </c>
      <c r="E30" s="90">
        <v>0</v>
      </c>
      <c r="F30" s="90">
        <v>0</v>
      </c>
      <c r="G30" s="90">
        <f>'10 Квартал Финансирование '!O29</f>
        <v>7.2650422199999998</v>
      </c>
      <c r="H30" s="90">
        <f t="shared" ref="H30:M30" si="16">SUM(H31:H32)</f>
        <v>0</v>
      </c>
      <c r="I30" s="90">
        <f t="shared" si="16"/>
        <v>0</v>
      </c>
      <c r="J30" s="90">
        <f t="shared" si="16"/>
        <v>0</v>
      </c>
      <c r="K30" s="90">
        <f t="shared" si="16"/>
        <v>0</v>
      </c>
      <c r="L30" s="90">
        <f t="shared" si="16"/>
        <v>0</v>
      </c>
      <c r="M30" s="90">
        <f t="shared" si="16"/>
        <v>0</v>
      </c>
      <c r="N30" s="90">
        <f>T30</f>
        <v>-7.2650422199999998</v>
      </c>
      <c r="O30" s="90">
        <f t="shared" si="3"/>
        <v>-100</v>
      </c>
      <c r="P30" s="90">
        <f t="shared" ref="P30:S30" si="17">SUM(P31:P32)</f>
        <v>0</v>
      </c>
      <c r="Q30" s="90">
        <f t="shared" si="17"/>
        <v>0</v>
      </c>
      <c r="R30" s="90">
        <f t="shared" si="17"/>
        <v>0</v>
      </c>
      <c r="S30" s="90">
        <f t="shared" si="17"/>
        <v>0</v>
      </c>
      <c r="T30" s="90">
        <f>L30-G30</f>
        <v>-7.2650422199999998</v>
      </c>
      <c r="U30" s="90">
        <f t="shared" si="4"/>
        <v>-100</v>
      </c>
      <c r="V30" s="90">
        <v>0</v>
      </c>
      <c r="W30" s="90">
        <v>0</v>
      </c>
      <c r="X30" s="86" t="str">
        <f>'10 Квартал Финансирование '!T29</f>
        <v>Выполнение запланировано в 4 квартале 2024г.</v>
      </c>
      <c r="Y30" s="91"/>
    </row>
    <row r="31" spans="1:25" s="87" customFormat="1" ht="33" customHeight="1" x14ac:dyDescent="0.25">
      <c r="A31" s="83">
        <f>'10 Квартал Финансирование '!A30</f>
        <v>2</v>
      </c>
      <c r="B31" s="82" t="str">
        <f>'10 Квартал Финансирование '!B30</f>
        <v>РЕКОНСТРУКЦИЯ</v>
      </c>
      <c r="C31" s="89">
        <f>'10 Квартал Финансирование '!C30</f>
        <v>0</v>
      </c>
      <c r="D31" s="90">
        <f>D32+D33+D42</f>
        <v>35.639177748000002</v>
      </c>
      <c r="E31" s="90">
        <v>0</v>
      </c>
      <c r="F31" s="90">
        <v>0</v>
      </c>
      <c r="G31" s="90">
        <f>G32+G33+G42</f>
        <v>35.639177748000002</v>
      </c>
      <c r="H31" s="90">
        <f t="shared" ref="H31:S31" si="18">SUM(H32:H35)</f>
        <v>0</v>
      </c>
      <c r="I31" s="90">
        <f>SUM(I32:I41)</f>
        <v>0</v>
      </c>
      <c r="J31" s="90">
        <f t="shared" si="18"/>
        <v>0</v>
      </c>
      <c r="K31" s="90">
        <f t="shared" si="18"/>
        <v>0</v>
      </c>
      <c r="L31" s="90">
        <f>SUM(L32:L41)</f>
        <v>0</v>
      </c>
      <c r="M31" s="90">
        <f t="shared" si="18"/>
        <v>0</v>
      </c>
      <c r="N31" s="90">
        <f>N32+N33+N42</f>
        <v>-35.639177748000002</v>
      </c>
      <c r="O31" s="90">
        <f t="shared" si="3"/>
        <v>-100</v>
      </c>
      <c r="P31" s="90">
        <f t="shared" si="18"/>
        <v>0</v>
      </c>
      <c r="Q31" s="90">
        <f t="shared" si="18"/>
        <v>0</v>
      </c>
      <c r="R31" s="90">
        <f t="shared" si="18"/>
        <v>0</v>
      </c>
      <c r="S31" s="90">
        <f t="shared" si="18"/>
        <v>0</v>
      </c>
      <c r="T31" s="90">
        <f>T32+T33+T42</f>
        <v>-35.639177748000002</v>
      </c>
      <c r="U31" s="90">
        <f t="shared" si="4"/>
        <v>-100</v>
      </c>
      <c r="V31" s="90">
        <v>0</v>
      </c>
      <c r="W31" s="90">
        <v>0</v>
      </c>
      <c r="X31" s="86">
        <f>'10 Квартал Финансирование '!T30</f>
        <v>0</v>
      </c>
    </row>
    <row r="32" spans="1:25" s="87" customFormat="1" ht="33" customHeight="1" x14ac:dyDescent="0.25">
      <c r="A32" s="83" t="str">
        <f>'10 Квартал Финансирование '!A39</f>
        <v>2.1</v>
      </c>
      <c r="B32" s="96" t="str">
        <f>'10 Квартал Финансирование '!B39</f>
        <v>Реконструкция РП-5 с установкой оборудования телемеханики</v>
      </c>
      <c r="C32" s="100" t="str">
        <f>'10 Квартал Финансирование '!C39</f>
        <v>O_KSK2024_001</v>
      </c>
      <c r="D32" s="90">
        <f>G32</f>
        <v>14.637089423999999</v>
      </c>
      <c r="E32" s="90">
        <v>0</v>
      </c>
      <c r="F32" s="90">
        <v>0</v>
      </c>
      <c r="G32" s="90">
        <f>'10 Квартал Финансирование '!O39</f>
        <v>14.637089423999999</v>
      </c>
      <c r="H32" s="90">
        <v>0</v>
      </c>
      <c r="I32" s="90">
        <f>SUM(J32:M32)</f>
        <v>0</v>
      </c>
      <c r="J32" s="90">
        <v>0</v>
      </c>
      <c r="K32" s="90">
        <v>0</v>
      </c>
      <c r="L32" s="90">
        <f>'10 Квартал Финансирование '!P39</f>
        <v>0</v>
      </c>
      <c r="M32" s="90">
        <v>0</v>
      </c>
      <c r="N32" s="90">
        <f>T32</f>
        <v>-14.637089423999999</v>
      </c>
      <c r="O32" s="90">
        <f t="shared" si="3"/>
        <v>-100</v>
      </c>
      <c r="P32" s="90">
        <v>0</v>
      </c>
      <c r="Q32" s="90">
        <v>0</v>
      </c>
      <c r="R32" s="90">
        <v>0</v>
      </c>
      <c r="S32" s="90">
        <v>0</v>
      </c>
      <c r="T32" s="90">
        <f>L32-G32</f>
        <v>-14.637089423999999</v>
      </c>
      <c r="U32" s="90">
        <f t="shared" si="4"/>
        <v>-100</v>
      </c>
      <c r="V32" s="90">
        <v>0</v>
      </c>
      <c r="W32" s="90">
        <v>0</v>
      </c>
      <c r="X32" s="86" t="str">
        <f>'10 Квартал Финансирование '!T39</f>
        <v>Выполнение запланировано в 4 квартале 2024г.</v>
      </c>
    </row>
    <row r="33" spans="1:24" s="87" customFormat="1" ht="33" customHeight="1" x14ac:dyDescent="0.25">
      <c r="A33" s="83" t="str">
        <f>'10 Квартал Финансирование '!A40</f>
        <v>2.2</v>
      </c>
      <c r="B33" s="96" t="str">
        <f>'10 Квартал Финансирование '!B40</f>
        <v>Реконструкция ВЛ 0,4 пос. Аликоновка</v>
      </c>
      <c r="C33" s="100" t="str">
        <f>'10 Квартал Финансирование '!C40</f>
        <v>L_KSK2021_005</v>
      </c>
      <c r="D33" s="90">
        <f t="shared" ref="D33:D42" si="19">G33</f>
        <v>16.543658256000001</v>
      </c>
      <c r="E33" s="90">
        <v>0</v>
      </c>
      <c r="F33" s="90">
        <v>0</v>
      </c>
      <c r="G33" s="90">
        <f>'10 Квартал Финансирование '!O40</f>
        <v>16.543658256000001</v>
      </c>
      <c r="H33" s="90">
        <v>0</v>
      </c>
      <c r="I33" s="90">
        <f t="shared" ref="I33" si="20">SUM(J33:M33)</f>
        <v>0</v>
      </c>
      <c r="J33" s="90">
        <v>0</v>
      </c>
      <c r="K33" s="90">
        <v>0</v>
      </c>
      <c r="L33" s="90">
        <f>'10 Квартал Финансирование '!P40</f>
        <v>0</v>
      </c>
      <c r="M33" s="90">
        <v>0</v>
      </c>
      <c r="N33" s="90">
        <f t="shared" ref="N33:N42" si="21">T33</f>
        <v>-16.543658256000001</v>
      </c>
      <c r="O33" s="90">
        <f t="shared" si="3"/>
        <v>-100</v>
      </c>
      <c r="P33" s="90">
        <v>0</v>
      </c>
      <c r="Q33" s="90">
        <v>0</v>
      </c>
      <c r="R33" s="90">
        <v>0</v>
      </c>
      <c r="S33" s="90">
        <v>0</v>
      </c>
      <c r="T33" s="90">
        <f t="shared" ref="T33:T42" si="22">L33-G33</f>
        <v>-16.543658256000001</v>
      </c>
      <c r="U33" s="90">
        <f t="shared" si="4"/>
        <v>-100</v>
      </c>
      <c r="V33" s="90">
        <v>0</v>
      </c>
      <c r="W33" s="90">
        <v>0</v>
      </c>
      <c r="X33" s="86" t="str">
        <f>'10 Квартал Финансирование '!T40</f>
        <v>Выполнение запланировано в 4 квартале 2024г.</v>
      </c>
    </row>
    <row r="34" spans="1:24" s="87" customFormat="1" ht="33" hidden="1" customHeight="1" x14ac:dyDescent="0.25">
      <c r="A34" s="83"/>
      <c r="B34" s="96"/>
      <c r="C34" s="100"/>
      <c r="D34" s="90"/>
      <c r="E34" s="90">
        <v>0</v>
      </c>
      <c r="F34" s="90">
        <v>0</v>
      </c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>
        <v>0</v>
      </c>
      <c r="W34" s="90">
        <v>0</v>
      </c>
      <c r="X34" s="86"/>
    </row>
    <row r="35" spans="1:24" s="87" customFormat="1" ht="33" hidden="1" customHeight="1" x14ac:dyDescent="0.25">
      <c r="A35" s="83"/>
      <c r="B35" s="96"/>
      <c r="C35" s="100"/>
      <c r="D35" s="90"/>
      <c r="E35" s="90">
        <v>0</v>
      </c>
      <c r="F35" s="90">
        <v>0</v>
      </c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>
        <v>0</v>
      </c>
      <c r="W35" s="90">
        <v>0</v>
      </c>
      <c r="X35" s="86"/>
    </row>
    <row r="36" spans="1:24" s="87" customFormat="1" ht="33" hidden="1" customHeight="1" x14ac:dyDescent="0.25">
      <c r="A36" s="83"/>
      <c r="B36" s="96"/>
      <c r="C36" s="100"/>
      <c r="D36" s="90"/>
      <c r="E36" s="90">
        <v>0</v>
      </c>
      <c r="F36" s="90">
        <v>0</v>
      </c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>
        <v>0</v>
      </c>
      <c r="W36" s="90">
        <v>0</v>
      </c>
      <c r="X36" s="86"/>
    </row>
    <row r="37" spans="1:24" s="87" customFormat="1" ht="33" hidden="1" customHeight="1" x14ac:dyDescent="0.25">
      <c r="A37" s="83"/>
      <c r="B37" s="96"/>
      <c r="C37" s="100"/>
      <c r="D37" s="90"/>
      <c r="E37" s="90">
        <v>0</v>
      </c>
      <c r="F37" s="90">
        <v>0</v>
      </c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>
        <v>0</v>
      </c>
      <c r="W37" s="90">
        <v>0</v>
      </c>
      <c r="X37" s="86"/>
    </row>
    <row r="38" spans="1:24" s="87" customFormat="1" ht="33" hidden="1" customHeight="1" x14ac:dyDescent="0.25">
      <c r="A38" s="83"/>
      <c r="B38" s="96"/>
      <c r="C38" s="100"/>
      <c r="D38" s="90"/>
      <c r="E38" s="90">
        <v>0</v>
      </c>
      <c r="F38" s="90">
        <v>0</v>
      </c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>
        <v>0</v>
      </c>
      <c r="W38" s="90">
        <v>0</v>
      </c>
      <c r="X38" s="86"/>
    </row>
    <row r="39" spans="1:24" s="87" customFormat="1" ht="33" hidden="1" customHeight="1" x14ac:dyDescent="0.25">
      <c r="A39" s="83"/>
      <c r="B39" s="96"/>
      <c r="C39" s="100"/>
      <c r="D39" s="90"/>
      <c r="E39" s="90">
        <v>0</v>
      </c>
      <c r="F39" s="90">
        <v>0</v>
      </c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>
        <v>0</v>
      </c>
      <c r="W39" s="90">
        <v>0</v>
      </c>
      <c r="X39" s="86"/>
    </row>
    <row r="40" spans="1:24" s="87" customFormat="1" ht="33" hidden="1" customHeight="1" x14ac:dyDescent="0.25">
      <c r="A40" s="83"/>
      <c r="B40" s="96"/>
      <c r="C40" s="100"/>
      <c r="D40" s="90"/>
      <c r="E40" s="90">
        <v>0</v>
      </c>
      <c r="F40" s="90">
        <v>0</v>
      </c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>
        <v>0</v>
      </c>
      <c r="W40" s="90">
        <v>0</v>
      </c>
      <c r="X40" s="86"/>
    </row>
    <row r="41" spans="1:24" s="87" customFormat="1" ht="33" hidden="1" customHeight="1" x14ac:dyDescent="0.25">
      <c r="A41" s="83"/>
      <c r="B41" s="96"/>
      <c r="C41" s="100"/>
      <c r="D41" s="90"/>
      <c r="E41" s="90">
        <v>0</v>
      </c>
      <c r="F41" s="90">
        <v>0</v>
      </c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>
        <v>0</v>
      </c>
      <c r="W41" s="90">
        <v>0</v>
      </c>
      <c r="X41" s="86"/>
    </row>
    <row r="42" spans="1:24" s="87" customFormat="1" ht="33" customHeight="1" x14ac:dyDescent="0.25">
      <c r="A42" s="83" t="str">
        <f>'10 Квартал Финансирование '!A41</f>
        <v>2.3</v>
      </c>
      <c r="B42" s="96" t="str">
        <f>'10 Квартал Финансирование '!B41</f>
        <v>Реконструкция ВЛ 10 кВ пос. Нарзанный</v>
      </c>
      <c r="C42" s="100" t="str">
        <f>'10 Квартал Финансирование '!C41</f>
        <v>K_KSK2020_024</v>
      </c>
      <c r="D42" s="90">
        <f t="shared" si="19"/>
        <v>4.4584300680000002</v>
      </c>
      <c r="E42" s="90">
        <v>0</v>
      </c>
      <c r="F42" s="90">
        <v>0</v>
      </c>
      <c r="G42" s="90">
        <f>'10 Квартал Финансирование '!O41</f>
        <v>4.4584300680000002</v>
      </c>
      <c r="H42" s="90"/>
      <c r="I42" s="90"/>
      <c r="J42" s="90"/>
      <c r="K42" s="90"/>
      <c r="L42" s="90">
        <f>'10 Квартал Финансирование '!P49</f>
        <v>0</v>
      </c>
      <c r="M42" s="90"/>
      <c r="N42" s="90">
        <f t="shared" si="21"/>
        <v>-4.4584300680000002</v>
      </c>
      <c r="O42" s="90">
        <f t="shared" si="3"/>
        <v>-100</v>
      </c>
      <c r="P42" s="90"/>
      <c r="Q42" s="90"/>
      <c r="R42" s="90"/>
      <c r="S42" s="90"/>
      <c r="T42" s="90">
        <f t="shared" si="22"/>
        <v>-4.4584300680000002</v>
      </c>
      <c r="U42" s="90">
        <f t="shared" si="4"/>
        <v>-100</v>
      </c>
      <c r="V42" s="90">
        <v>0</v>
      </c>
      <c r="W42" s="90">
        <v>0</v>
      </c>
      <c r="X42" s="86" t="str">
        <f>'10 Квартал Финансирование '!T41</f>
        <v>Выполнение запланировано в 4 квартале 2024г.</v>
      </c>
    </row>
    <row r="43" spans="1:24" s="87" customFormat="1" ht="35.25" customHeight="1" x14ac:dyDescent="0.25">
      <c r="A43" s="83">
        <f>'10 Квартал Финансирование '!A42</f>
        <v>3</v>
      </c>
      <c r="B43" s="82" t="str">
        <f>'10 Квартал Финансирование '!B42</f>
        <v>ТЕХНИЧЕСКОЕ ПЕРЕВООРУЖЕНИЕ</v>
      </c>
      <c r="C43" s="89">
        <f>'10 Квартал Финансирование '!C42</f>
        <v>0</v>
      </c>
      <c r="D43" s="90">
        <f>D44+D45+D46</f>
        <v>15.557300003999998</v>
      </c>
      <c r="E43" s="90">
        <v>0</v>
      </c>
      <c r="F43" s="90">
        <v>0</v>
      </c>
      <c r="G43" s="90">
        <f>G44+G45+G46</f>
        <v>15.557300003999998</v>
      </c>
      <c r="H43" s="90">
        <v>0</v>
      </c>
      <c r="I43" s="90">
        <v>0</v>
      </c>
      <c r="J43" s="90">
        <v>0</v>
      </c>
      <c r="K43" s="90">
        <v>0</v>
      </c>
      <c r="L43" s="90">
        <v>0</v>
      </c>
      <c r="M43" s="90">
        <v>0</v>
      </c>
      <c r="N43" s="90">
        <f>N44+N45+N46</f>
        <v>-15.557300003999998</v>
      </c>
      <c r="O43" s="90">
        <f>O44</f>
        <v>-100</v>
      </c>
      <c r="P43" s="90">
        <v>0</v>
      </c>
      <c r="Q43" s="90">
        <v>0</v>
      </c>
      <c r="R43" s="90">
        <v>0</v>
      </c>
      <c r="S43" s="90">
        <v>0</v>
      </c>
      <c r="T43" s="90">
        <f>T44+T45+T46</f>
        <v>-15.557300003999998</v>
      </c>
      <c r="U43" s="90">
        <f>U44</f>
        <v>-100</v>
      </c>
      <c r="V43" s="90">
        <v>0</v>
      </c>
      <c r="W43" s="90">
        <v>0</v>
      </c>
      <c r="X43" s="86">
        <f>'10 Квартал Финансирование '!T42</f>
        <v>0</v>
      </c>
    </row>
    <row r="44" spans="1:24" s="87" customFormat="1" ht="35.25" customHeight="1" x14ac:dyDescent="0.25">
      <c r="A44" s="83" t="str">
        <f>'10 Квартал Финансирование '!A43</f>
        <v>3.1</v>
      </c>
      <c r="B44" s="96" t="str">
        <f>'10 Квартал Финансирование '!B43</f>
        <v>Автомобиль УАЗ - 3909</v>
      </c>
      <c r="C44" s="100" t="str">
        <f>'10 Квартал Финансирование '!C43</f>
        <v>L_KSK2021_014</v>
      </c>
      <c r="D44" s="90">
        <f>G44</f>
        <v>0.76979999999999993</v>
      </c>
      <c r="E44" s="90">
        <v>0</v>
      </c>
      <c r="F44" s="90">
        <v>0</v>
      </c>
      <c r="G44" s="90">
        <f>'10 Квартал Финансирование '!O43</f>
        <v>0.76979999999999993</v>
      </c>
      <c r="H44" s="90">
        <v>0</v>
      </c>
      <c r="I44" s="90">
        <v>0</v>
      </c>
      <c r="J44" s="90">
        <v>0</v>
      </c>
      <c r="K44" s="90">
        <v>0</v>
      </c>
      <c r="L44" s="90">
        <v>0</v>
      </c>
      <c r="M44" s="90">
        <v>0</v>
      </c>
      <c r="N44" s="90">
        <f t="shared" ref="N44:N46" si="23">T44</f>
        <v>-0.76979999999999993</v>
      </c>
      <c r="O44" s="90">
        <f t="shared" ref="O44:O47" si="24">N44/D44*100</f>
        <v>-100</v>
      </c>
      <c r="P44" s="90">
        <v>0</v>
      </c>
      <c r="Q44" s="90">
        <v>0</v>
      </c>
      <c r="R44" s="90">
        <v>0</v>
      </c>
      <c r="S44" s="90">
        <v>0</v>
      </c>
      <c r="T44" s="90">
        <f t="shared" ref="T44:T46" si="25">L44-G44</f>
        <v>-0.76979999999999993</v>
      </c>
      <c r="U44" s="90">
        <f t="shared" ref="U44:U47" si="26">T44/G44*100</f>
        <v>-100</v>
      </c>
      <c r="V44" s="90">
        <v>0</v>
      </c>
      <c r="W44" s="90">
        <v>0</v>
      </c>
      <c r="X44" s="86" t="str">
        <f>'10 Квартал Финансирование '!T43</f>
        <v>Выполнение запланировано в 4 квартале 2024г.</v>
      </c>
    </row>
    <row r="45" spans="1:24" s="87" customFormat="1" ht="35.25" customHeight="1" x14ac:dyDescent="0.25">
      <c r="A45" s="83" t="str">
        <f>'10 Квартал Финансирование '!A44</f>
        <v>3.2</v>
      </c>
      <c r="B45" s="96" t="str">
        <f>'10 Квартал Финансирование '!B44</f>
        <v>Передвижная электротехническая лаборатория  ЭТЛ "ТЕХНОАС"</v>
      </c>
      <c r="C45" s="100" t="str">
        <f>'10 Квартал Финансирование '!C44</f>
        <v>N_KSK2023_001</v>
      </c>
      <c r="D45" s="90">
        <f t="shared" ref="D45:D46" si="27">G45</f>
        <v>5.7875000039999991</v>
      </c>
      <c r="E45" s="90">
        <v>0</v>
      </c>
      <c r="F45" s="90">
        <v>0</v>
      </c>
      <c r="G45" s="90">
        <f>'10 Квартал Финансирование '!O44</f>
        <v>5.7875000039999991</v>
      </c>
      <c r="H45" s="90">
        <v>0</v>
      </c>
      <c r="I45" s="90">
        <v>0</v>
      </c>
      <c r="J45" s="90">
        <v>0</v>
      </c>
      <c r="K45" s="90">
        <v>0</v>
      </c>
      <c r="L45" s="90">
        <v>0</v>
      </c>
      <c r="M45" s="90"/>
      <c r="N45" s="90">
        <f t="shared" si="23"/>
        <v>-5.7875000039999991</v>
      </c>
      <c r="O45" s="90">
        <f t="shared" si="24"/>
        <v>-100</v>
      </c>
      <c r="P45" s="90">
        <v>0</v>
      </c>
      <c r="Q45" s="90">
        <v>0</v>
      </c>
      <c r="R45" s="90">
        <v>0</v>
      </c>
      <c r="S45" s="90">
        <v>0</v>
      </c>
      <c r="T45" s="90">
        <f t="shared" si="25"/>
        <v>-5.7875000039999991</v>
      </c>
      <c r="U45" s="90">
        <f t="shared" si="26"/>
        <v>-100</v>
      </c>
      <c r="V45" s="90">
        <v>0</v>
      </c>
      <c r="W45" s="90">
        <v>0</v>
      </c>
      <c r="X45" s="86" t="str">
        <f>'10 Квартал Финансирование '!T44</f>
        <v>Выполнение запланировано в 4 квартале 2024г.</v>
      </c>
    </row>
    <row r="46" spans="1:24" s="87" customFormat="1" ht="35.25" customHeight="1" x14ac:dyDescent="0.25">
      <c r="A46" s="83" t="str">
        <f>'10 Квартал Финансирование '!A45</f>
        <v>3.3</v>
      </c>
      <c r="B46" s="96" t="str">
        <f>'10 Квартал Финансирование '!B45</f>
        <v>Автокран КС-55713-1к-4, 25т, ОВОИД, Камаз-65115 "Клинцы"</v>
      </c>
      <c r="C46" s="100" t="str">
        <f>'10 Квартал Финансирование '!C45</f>
        <v>O_KSK2024_002</v>
      </c>
      <c r="D46" s="90">
        <f t="shared" si="27"/>
        <v>9</v>
      </c>
      <c r="E46" s="90">
        <v>0</v>
      </c>
      <c r="F46" s="90">
        <v>0</v>
      </c>
      <c r="G46" s="90">
        <f>'10 Квартал Финансирование '!O45</f>
        <v>9</v>
      </c>
      <c r="H46" s="90">
        <v>0</v>
      </c>
      <c r="I46" s="90">
        <v>0</v>
      </c>
      <c r="J46" s="90">
        <v>0</v>
      </c>
      <c r="K46" s="90">
        <v>0</v>
      </c>
      <c r="L46" s="90">
        <v>0</v>
      </c>
      <c r="M46" s="90"/>
      <c r="N46" s="90">
        <f t="shared" si="23"/>
        <v>-9</v>
      </c>
      <c r="O46" s="90">
        <f t="shared" si="24"/>
        <v>-100</v>
      </c>
      <c r="P46" s="90">
        <v>0</v>
      </c>
      <c r="Q46" s="90">
        <v>0</v>
      </c>
      <c r="R46" s="90">
        <v>0</v>
      </c>
      <c r="S46" s="90">
        <v>0</v>
      </c>
      <c r="T46" s="90">
        <f t="shared" si="25"/>
        <v>-9</v>
      </c>
      <c r="U46" s="90">
        <f t="shared" si="26"/>
        <v>-100</v>
      </c>
      <c r="V46" s="90">
        <v>0</v>
      </c>
      <c r="W46" s="90">
        <v>0</v>
      </c>
      <c r="X46" s="86" t="str">
        <f>'10 Квартал Финансирование '!T45</f>
        <v>Выполнение запланировано в 4 квартале 2024г.</v>
      </c>
    </row>
    <row r="47" spans="1:24" s="87" customFormat="1" ht="36.75" customHeight="1" x14ac:dyDescent="0.25">
      <c r="A47" s="83">
        <f>'10 Квартал Финансирование '!A46</f>
        <v>4</v>
      </c>
      <c r="B47" s="82" t="str">
        <f>'10 Квартал Финансирование '!B46</f>
        <v>НОВОЕ СТРОИТЕЛЬСТВО</v>
      </c>
      <c r="C47" s="89">
        <f>'10 Квартал Финансирование '!C46</f>
        <v>0</v>
      </c>
      <c r="D47" s="90">
        <v>0</v>
      </c>
      <c r="E47" s="90">
        <v>0</v>
      </c>
      <c r="F47" s="90">
        <v>0</v>
      </c>
      <c r="G47" s="90">
        <v>0</v>
      </c>
      <c r="H47" s="90">
        <v>0</v>
      </c>
      <c r="I47" s="90">
        <f>I48+I49</f>
        <v>1.4840789760000002</v>
      </c>
      <c r="J47" s="90">
        <v>0</v>
      </c>
      <c r="K47" s="90">
        <v>0</v>
      </c>
      <c r="L47" s="90">
        <f>L48+L49</f>
        <v>1.4840789760000002</v>
      </c>
      <c r="M47" s="90">
        <v>0</v>
      </c>
      <c r="N47" s="90">
        <f>N48+N49</f>
        <v>1.4840789760000002</v>
      </c>
      <c r="O47" s="90">
        <v>0</v>
      </c>
      <c r="P47" s="90">
        <v>0</v>
      </c>
      <c r="Q47" s="90">
        <v>0</v>
      </c>
      <c r="R47" s="90">
        <v>0</v>
      </c>
      <c r="S47" s="90">
        <v>0</v>
      </c>
      <c r="T47" s="90">
        <f>T48+T49</f>
        <v>1.4840789760000002</v>
      </c>
      <c r="U47" s="90">
        <v>0</v>
      </c>
      <c r="V47" s="90">
        <v>0</v>
      </c>
      <c r="W47" s="90">
        <v>0</v>
      </c>
      <c r="X47" s="86">
        <f>'10 Квартал Финансирование '!T46</f>
        <v>0</v>
      </c>
    </row>
    <row r="48" spans="1:24" s="35" customFormat="1" ht="36.75" customHeight="1" x14ac:dyDescent="0.25">
      <c r="A48" s="103" t="str">
        <f>'10 Квартал Финансирование '!A47</f>
        <v>4.1</v>
      </c>
      <c r="B48" s="101" t="str">
        <f>'10 Квартал Финансирование '!B47</f>
        <v>КЛ 10кВ от 2БКТП 352 до муфты в сторону БКТП 345</v>
      </c>
      <c r="C48" s="102" t="str">
        <f>'10 Квартал Финансирование '!C47</f>
        <v>O_KSK2024_006</v>
      </c>
      <c r="D48" s="90">
        <v>0</v>
      </c>
      <c r="E48" s="90">
        <v>0</v>
      </c>
      <c r="F48" s="90">
        <v>0</v>
      </c>
      <c r="G48" s="90">
        <v>0</v>
      </c>
      <c r="H48" s="90">
        <v>0</v>
      </c>
      <c r="I48" s="108">
        <f>L48</f>
        <v>0.68117585999999997</v>
      </c>
      <c r="J48" s="109">
        <v>0</v>
      </c>
      <c r="K48" s="109">
        <v>0</v>
      </c>
      <c r="L48" s="108">
        <f>'10 Квартал Финансирование '!L47</f>
        <v>0.68117585999999997</v>
      </c>
      <c r="M48" s="110"/>
      <c r="N48" s="264">
        <f t="shared" ref="N48" si="28">T48</f>
        <v>0.68117585999999997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264">
        <f t="shared" ref="T48" si="29">L48-G48</f>
        <v>0.68117585999999997</v>
      </c>
      <c r="U48" s="109">
        <v>0</v>
      </c>
      <c r="V48" s="109">
        <v>0</v>
      </c>
      <c r="W48" s="107">
        <v>0</v>
      </c>
      <c r="X48" s="106" t="str">
        <f>'10 Квартал Финансирование '!T47</f>
        <v>Развитие электрической сети, связанное с подключением новых потребителей</v>
      </c>
    </row>
    <row r="49" spans="1:24" s="35" customFormat="1" ht="33" customHeight="1" x14ac:dyDescent="0.25">
      <c r="A49" s="103" t="str">
        <f>'10 Квартал Финансирование '!A48</f>
        <v>4.2</v>
      </c>
      <c r="B49" s="104" t="str">
        <f>'10 Квартал Финансирование '!B48</f>
        <v>КЛ 10кВ от 2БКТП 352 до ТП 14</v>
      </c>
      <c r="C49" s="102" t="str">
        <f>'10 Квартал Финансирование '!C48</f>
        <v>O_KSK2024_001</v>
      </c>
      <c r="D49" s="90">
        <v>0</v>
      </c>
      <c r="E49" s="90">
        <v>0</v>
      </c>
      <c r="F49" s="90">
        <v>0</v>
      </c>
      <c r="G49" s="90">
        <v>0</v>
      </c>
      <c r="H49" s="90">
        <v>0</v>
      </c>
      <c r="I49" s="108">
        <f>L49</f>
        <v>0.80290311600000008</v>
      </c>
      <c r="J49" s="109">
        <v>0</v>
      </c>
      <c r="K49" s="109">
        <v>0</v>
      </c>
      <c r="L49" s="108">
        <f>'10 Квартал Финансирование '!L48</f>
        <v>0.80290311600000008</v>
      </c>
      <c r="M49" s="110"/>
      <c r="N49" s="264">
        <f t="shared" ref="N49" si="30">T49</f>
        <v>0.80290311600000008</v>
      </c>
      <c r="O49" s="109">
        <v>0</v>
      </c>
      <c r="P49" s="109">
        <v>0</v>
      </c>
      <c r="Q49" s="109">
        <v>0</v>
      </c>
      <c r="R49" s="109">
        <v>0</v>
      </c>
      <c r="S49" s="109">
        <v>0</v>
      </c>
      <c r="T49" s="264">
        <f t="shared" ref="T49" si="31">L49-G49</f>
        <v>0.80290311600000008</v>
      </c>
      <c r="U49" s="109">
        <v>0</v>
      </c>
      <c r="V49" s="109">
        <v>0</v>
      </c>
      <c r="W49" s="107">
        <v>0</v>
      </c>
      <c r="X49" s="106" t="str">
        <f>'10 Квартал Финансирование '!T48</f>
        <v>Развитие электрической сети, связанное с подключением новых потребителей</v>
      </c>
    </row>
    <row r="50" spans="1:24" x14ac:dyDescent="0.25">
      <c r="B50" s="105"/>
    </row>
    <row r="52" spans="1:24" ht="18.75" x14ac:dyDescent="0.3">
      <c r="A52" s="125" t="s">
        <v>877</v>
      </c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</row>
  </sheetData>
  <mergeCells count="35">
    <mergeCell ref="A52:X52"/>
    <mergeCell ref="P17:Q18"/>
    <mergeCell ref="D18:D19"/>
    <mergeCell ref="E18:E19"/>
    <mergeCell ref="F18:F19"/>
    <mergeCell ref="G18:G19"/>
    <mergeCell ref="M18:M19"/>
    <mergeCell ref="H18:H19"/>
    <mergeCell ref="I18:I19"/>
    <mergeCell ref="I17:M17"/>
    <mergeCell ref="N17:O18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R17:S18"/>
    <mergeCell ref="T17:U18"/>
    <mergeCell ref="V17:W18"/>
    <mergeCell ref="J18:J19"/>
    <mergeCell ref="K18:K19"/>
    <mergeCell ref="L18:L19"/>
    <mergeCell ref="W1:X1"/>
    <mergeCell ref="V3:X3"/>
    <mergeCell ref="A12:X12"/>
    <mergeCell ref="A4:X4"/>
    <mergeCell ref="A6:X6"/>
    <mergeCell ref="A7:X7"/>
    <mergeCell ref="A9:X9"/>
    <mergeCell ref="A10:X1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Z51"/>
  <sheetViews>
    <sheetView view="pageBreakPreview" topLeftCell="A7" zoomScale="70" zoomScaleNormal="90" zoomScaleSheetLayoutView="70" workbookViewId="0">
      <selection activeCell="U50" sqref="U50"/>
    </sheetView>
  </sheetViews>
  <sheetFormatPr defaultRowHeight="15" x14ac:dyDescent="0.25"/>
  <cols>
    <col min="1" max="1" width="7.85546875" style="266" customWidth="1"/>
    <col min="2" max="2" width="40.5703125" style="266" customWidth="1"/>
    <col min="3" max="4" width="19.42578125" style="266" customWidth="1"/>
    <col min="5" max="5" width="16.42578125" style="266" customWidth="1"/>
    <col min="6" max="6" width="13" style="266" customWidth="1"/>
    <col min="7" max="17" width="13.85546875" style="266" customWidth="1"/>
    <col min="18" max="18" width="11.7109375" style="266" customWidth="1"/>
    <col min="19" max="19" width="12.5703125" style="266" customWidth="1"/>
    <col min="20" max="20" width="11.7109375" style="266" customWidth="1"/>
    <col min="21" max="21" width="15.28515625" style="266" customWidth="1"/>
    <col min="22" max="22" width="44.140625" style="266" customWidth="1"/>
    <col min="23" max="16384" width="9.140625" style="266"/>
  </cols>
  <sheetData>
    <row r="1" spans="1:26" ht="18.75" x14ac:dyDescent="0.25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198"/>
      <c r="U1" s="200" t="s">
        <v>33</v>
      </c>
      <c r="V1" s="200"/>
      <c r="W1" s="265"/>
      <c r="X1" s="265"/>
      <c r="Y1" s="265"/>
      <c r="Z1" s="201"/>
    </row>
    <row r="2" spans="1:26" ht="18.75" x14ac:dyDescent="0.3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198"/>
      <c r="U2" s="198"/>
      <c r="V2" s="202" t="s">
        <v>17</v>
      </c>
      <c r="W2" s="265"/>
      <c r="X2" s="265"/>
      <c r="Y2" s="265"/>
      <c r="Z2" s="205"/>
    </row>
    <row r="3" spans="1:26" ht="18.75" x14ac:dyDescent="0.3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06" t="s">
        <v>887</v>
      </c>
      <c r="U3" s="206"/>
      <c r="V3" s="206"/>
      <c r="W3" s="265"/>
      <c r="X3" s="265"/>
      <c r="Y3" s="265"/>
      <c r="Z3" s="205"/>
    </row>
    <row r="4" spans="1:26" ht="18.75" x14ac:dyDescent="0.3">
      <c r="A4" s="267" t="s">
        <v>930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8"/>
      <c r="X4" s="268"/>
      <c r="Y4" s="268"/>
      <c r="Z4" s="268"/>
    </row>
    <row r="5" spans="1:26" ht="15.75" x14ac:dyDescent="0.25">
      <c r="A5" s="265"/>
      <c r="B5" s="269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</row>
    <row r="6" spans="1:26" ht="18.75" customHeight="1" x14ac:dyDescent="0.3">
      <c r="A6" s="209" t="s">
        <v>968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11"/>
      <c r="X6" s="211"/>
      <c r="Y6" s="211"/>
      <c r="Z6" s="211"/>
    </row>
    <row r="7" spans="1:26" ht="18.75" customHeight="1" x14ac:dyDescent="0.3">
      <c r="A7" s="209" t="s">
        <v>20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11"/>
      <c r="X7" s="211"/>
      <c r="Y7" s="211"/>
      <c r="Z7" s="211"/>
    </row>
    <row r="8" spans="1:26" ht="18.75" x14ac:dyDescent="0.3">
      <c r="A8" s="212"/>
      <c r="B8" s="270"/>
      <c r="C8" s="212"/>
      <c r="D8" s="265"/>
      <c r="E8" s="271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4"/>
      <c r="W8" s="211"/>
      <c r="X8" s="211"/>
      <c r="Y8" s="211"/>
      <c r="Z8" s="211"/>
    </row>
    <row r="9" spans="1:26" ht="15.75" x14ac:dyDescent="0.25">
      <c r="A9" s="272" t="s">
        <v>24</v>
      </c>
      <c r="B9" s="272"/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72"/>
      <c r="V9" s="272"/>
      <c r="W9" s="273"/>
      <c r="X9" s="273"/>
      <c r="Y9" s="273"/>
      <c r="Z9" s="273"/>
    </row>
    <row r="10" spans="1:26" ht="15.75" x14ac:dyDescent="0.25">
      <c r="A10" s="274" t="s">
        <v>18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5"/>
      <c r="X10" s="275"/>
      <c r="Y10" s="275"/>
      <c r="Z10" s="275"/>
    </row>
    <row r="11" spans="1:26" ht="15.75" x14ac:dyDescent="0.25">
      <c r="A11" s="275"/>
      <c r="B11" s="276"/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275"/>
      <c r="Y11" s="275"/>
      <c r="Z11" s="275"/>
    </row>
    <row r="12" spans="1:26" ht="18.75" x14ac:dyDescent="0.25">
      <c r="A12" s="277" t="s">
        <v>931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8"/>
      <c r="X12" s="278"/>
      <c r="Y12" s="278"/>
      <c r="Z12" s="278"/>
    </row>
    <row r="13" spans="1:26" ht="12.75" customHeight="1" x14ac:dyDescent="0.25">
      <c r="A13" s="274" t="s">
        <v>25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5"/>
      <c r="X13" s="275"/>
      <c r="Y13" s="275"/>
      <c r="Z13" s="275"/>
    </row>
    <row r="14" spans="1:26" ht="45" customHeight="1" x14ac:dyDescent="0.25">
      <c r="A14" s="209" t="s">
        <v>880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79"/>
      <c r="X14" s="279"/>
      <c r="Y14" s="279"/>
      <c r="Z14" s="279"/>
    </row>
    <row r="15" spans="1:26" ht="112.5" customHeight="1" x14ac:dyDescent="0.25">
      <c r="A15" s="280" t="s">
        <v>893</v>
      </c>
      <c r="B15" s="280" t="s">
        <v>900</v>
      </c>
      <c r="C15" s="280" t="s">
        <v>1</v>
      </c>
      <c r="D15" s="280" t="s">
        <v>34</v>
      </c>
      <c r="E15" s="280" t="s">
        <v>950</v>
      </c>
      <c r="F15" s="280" t="s">
        <v>951</v>
      </c>
      <c r="G15" s="280"/>
      <c r="H15" s="280" t="s">
        <v>952</v>
      </c>
      <c r="I15" s="280"/>
      <c r="J15" s="280"/>
      <c r="K15" s="280"/>
      <c r="L15" s="280"/>
      <c r="M15" s="280"/>
      <c r="N15" s="280"/>
      <c r="O15" s="280"/>
      <c r="P15" s="280"/>
      <c r="Q15" s="280"/>
      <c r="R15" s="280" t="s">
        <v>35</v>
      </c>
      <c r="S15" s="280"/>
      <c r="T15" s="280" t="s">
        <v>36</v>
      </c>
      <c r="U15" s="280"/>
      <c r="V15" s="281" t="s">
        <v>3</v>
      </c>
    </row>
    <row r="16" spans="1:26" ht="15.75" customHeight="1" x14ac:dyDescent="0.25">
      <c r="A16" s="280"/>
      <c r="B16" s="280"/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1"/>
    </row>
    <row r="17" spans="1:22" ht="15.75" x14ac:dyDescent="0.25">
      <c r="A17" s="280"/>
      <c r="B17" s="280"/>
      <c r="C17" s="280"/>
      <c r="D17" s="280"/>
      <c r="E17" s="280"/>
      <c r="F17" s="280" t="s">
        <v>37</v>
      </c>
      <c r="G17" s="280" t="s">
        <v>38</v>
      </c>
      <c r="H17" s="280" t="s">
        <v>4</v>
      </c>
      <c r="I17" s="280"/>
      <c r="J17" s="280" t="s">
        <v>5</v>
      </c>
      <c r="K17" s="280"/>
      <c r="L17" s="280" t="s">
        <v>6</v>
      </c>
      <c r="M17" s="280"/>
      <c r="N17" s="280" t="s">
        <v>7</v>
      </c>
      <c r="O17" s="280"/>
      <c r="P17" s="280" t="s">
        <v>8</v>
      </c>
      <c r="Q17" s="280"/>
      <c r="R17" s="280" t="s">
        <v>37</v>
      </c>
      <c r="S17" s="280" t="s">
        <v>38</v>
      </c>
      <c r="T17" s="280"/>
      <c r="U17" s="280"/>
      <c r="V17" s="281"/>
    </row>
    <row r="18" spans="1:22" ht="78" customHeight="1" x14ac:dyDescent="0.25">
      <c r="A18" s="280"/>
      <c r="B18" s="280"/>
      <c r="C18" s="280"/>
      <c r="D18" s="280"/>
      <c r="E18" s="280"/>
      <c r="F18" s="280"/>
      <c r="G18" s="280"/>
      <c r="H18" s="282" t="s">
        <v>11</v>
      </c>
      <c r="I18" s="282" t="s">
        <v>12</v>
      </c>
      <c r="J18" s="282" t="s">
        <v>11</v>
      </c>
      <c r="K18" s="282" t="s">
        <v>12</v>
      </c>
      <c r="L18" s="282" t="s">
        <v>11</v>
      </c>
      <c r="M18" s="282" t="s">
        <v>12</v>
      </c>
      <c r="N18" s="282" t="s">
        <v>11</v>
      </c>
      <c r="O18" s="282" t="s">
        <v>12</v>
      </c>
      <c r="P18" s="282" t="s">
        <v>11</v>
      </c>
      <c r="Q18" s="282" t="s">
        <v>12</v>
      </c>
      <c r="R18" s="280"/>
      <c r="S18" s="280"/>
      <c r="T18" s="282" t="s">
        <v>39</v>
      </c>
      <c r="U18" s="282" t="s">
        <v>10</v>
      </c>
      <c r="V18" s="281"/>
    </row>
    <row r="19" spans="1:22" ht="15.75" x14ac:dyDescent="0.25">
      <c r="A19" s="283">
        <v>1</v>
      </c>
      <c r="B19" s="283">
        <v>2</v>
      </c>
      <c r="C19" s="283">
        <v>3</v>
      </c>
      <c r="D19" s="283">
        <v>4</v>
      </c>
      <c r="E19" s="283">
        <v>5</v>
      </c>
      <c r="F19" s="283" t="s">
        <v>40</v>
      </c>
      <c r="G19" s="283">
        <v>7</v>
      </c>
      <c r="H19" s="283">
        <v>8</v>
      </c>
      <c r="I19" s="283">
        <v>9</v>
      </c>
      <c r="J19" s="283">
        <v>10</v>
      </c>
      <c r="K19" s="283">
        <v>11</v>
      </c>
      <c r="L19" s="283">
        <v>12</v>
      </c>
      <c r="M19" s="283">
        <v>13</v>
      </c>
      <c r="N19" s="283">
        <v>14</v>
      </c>
      <c r="O19" s="283">
        <v>15</v>
      </c>
      <c r="P19" s="283">
        <v>16</v>
      </c>
      <c r="Q19" s="283">
        <v>17</v>
      </c>
      <c r="R19" s="283">
        <v>18</v>
      </c>
      <c r="S19" s="283">
        <v>19</v>
      </c>
      <c r="T19" s="283">
        <v>20</v>
      </c>
      <c r="U19" s="283">
        <v>21</v>
      </c>
      <c r="V19" s="283">
        <v>22</v>
      </c>
    </row>
    <row r="20" spans="1:22" s="288" customFormat="1" ht="31.5" customHeight="1" x14ac:dyDescent="0.25">
      <c r="A20" s="284"/>
      <c r="B20" s="285" t="str">
        <f>'10 Квартал Финансирование '!B20</f>
        <v>ВСЕГО</v>
      </c>
      <c r="C20" s="286"/>
      <c r="D20" s="286">
        <f>SUM(D21:D24)</f>
        <v>0</v>
      </c>
      <c r="E20" s="286">
        <f t="shared" ref="E20:T20" si="0">SUM(E21:E24)</f>
        <v>54.220549080000005</v>
      </c>
      <c r="F20" s="286">
        <f t="shared" si="0"/>
        <v>0</v>
      </c>
      <c r="G20" s="286">
        <f t="shared" si="0"/>
        <v>0</v>
      </c>
      <c r="H20" s="286">
        <f t="shared" si="0"/>
        <v>54.220549080000005</v>
      </c>
      <c r="I20" s="286">
        <f t="shared" si="0"/>
        <v>1.2367324800000001</v>
      </c>
      <c r="J20" s="286">
        <f t="shared" si="0"/>
        <v>0</v>
      </c>
      <c r="K20" s="286">
        <f t="shared" si="0"/>
        <v>0</v>
      </c>
      <c r="L20" s="286">
        <f t="shared" si="0"/>
        <v>0</v>
      </c>
      <c r="M20" s="286">
        <f t="shared" si="0"/>
        <v>1.2367324800000001</v>
      </c>
      <c r="N20" s="286">
        <f t="shared" si="0"/>
        <v>0</v>
      </c>
      <c r="O20" s="286">
        <f t="shared" si="0"/>
        <v>0</v>
      </c>
      <c r="P20" s="286">
        <f t="shared" si="0"/>
        <v>54.220549080000005</v>
      </c>
      <c r="Q20" s="286">
        <f t="shared" si="0"/>
        <v>0</v>
      </c>
      <c r="R20" s="286">
        <f t="shared" si="0"/>
        <v>0</v>
      </c>
      <c r="S20" s="286">
        <f t="shared" si="0"/>
        <v>0</v>
      </c>
      <c r="T20" s="286">
        <f t="shared" si="0"/>
        <v>-52.983816600000004</v>
      </c>
      <c r="U20" s="286">
        <f>T20/H20*100</f>
        <v>-97.719070535093138</v>
      </c>
      <c r="V20" s="287">
        <f>'10 Квартал Финансирование '!T20</f>
        <v>0</v>
      </c>
    </row>
    <row r="21" spans="1:22" s="288" customFormat="1" ht="31.5" x14ac:dyDescent="0.25">
      <c r="A21" s="284">
        <f>'10 Квартал Финансирование '!A21</f>
        <v>1</v>
      </c>
      <c r="B21" s="285" t="str">
        <f>'10 Квартал Финансирование '!B21</f>
        <v>ДОСТРОЙКА, ДООБОРУДОВАНИЕ, МОДЕРНИЗАЦИЯ</v>
      </c>
      <c r="C21" s="286"/>
      <c r="D21" s="286">
        <f>D25</f>
        <v>0</v>
      </c>
      <c r="E21" s="286">
        <f t="shared" ref="E21:T21" si="1">E25</f>
        <v>11.55681762</v>
      </c>
      <c r="F21" s="286">
        <f t="shared" si="1"/>
        <v>0</v>
      </c>
      <c r="G21" s="286">
        <f t="shared" si="1"/>
        <v>0</v>
      </c>
      <c r="H21" s="286">
        <f t="shared" si="1"/>
        <v>11.55681762</v>
      </c>
      <c r="I21" s="286">
        <f t="shared" si="1"/>
        <v>0</v>
      </c>
      <c r="J21" s="286">
        <f t="shared" si="1"/>
        <v>0</v>
      </c>
      <c r="K21" s="286">
        <f t="shared" si="1"/>
        <v>0</v>
      </c>
      <c r="L21" s="286">
        <f t="shared" si="1"/>
        <v>0</v>
      </c>
      <c r="M21" s="286">
        <f t="shared" si="1"/>
        <v>0</v>
      </c>
      <c r="N21" s="286">
        <f t="shared" si="1"/>
        <v>0</v>
      </c>
      <c r="O21" s="286">
        <f t="shared" si="1"/>
        <v>0</v>
      </c>
      <c r="P21" s="286">
        <f t="shared" si="1"/>
        <v>11.55681762</v>
      </c>
      <c r="Q21" s="286">
        <f t="shared" si="1"/>
        <v>0</v>
      </c>
      <c r="R21" s="286">
        <f t="shared" si="1"/>
        <v>0</v>
      </c>
      <c r="S21" s="286">
        <f t="shared" si="1"/>
        <v>0</v>
      </c>
      <c r="T21" s="286">
        <f t="shared" si="1"/>
        <v>-11.55681762</v>
      </c>
      <c r="U21" s="286">
        <f>T21/H21*100</f>
        <v>-100</v>
      </c>
      <c r="V21" s="287">
        <f>'10 Квартал Финансирование '!T21</f>
        <v>0</v>
      </c>
    </row>
    <row r="22" spans="1:22" s="288" customFormat="1" ht="23.25" customHeight="1" x14ac:dyDescent="0.25">
      <c r="A22" s="284">
        <f>'10 Квартал Финансирование '!A22</f>
        <v>2</v>
      </c>
      <c r="B22" s="285" t="str">
        <f>'10 Квартал Финансирование '!B22</f>
        <v>РЕКОНСТРУКЦИЯ</v>
      </c>
      <c r="C22" s="286"/>
      <c r="D22" s="286">
        <f>D30</f>
        <v>0</v>
      </c>
      <c r="E22" s="286">
        <f t="shared" ref="E22:T22" si="2">E30</f>
        <v>29.699314790000003</v>
      </c>
      <c r="F22" s="286">
        <f t="shared" si="2"/>
        <v>0</v>
      </c>
      <c r="G22" s="286">
        <f t="shared" si="2"/>
        <v>0</v>
      </c>
      <c r="H22" s="286">
        <f t="shared" si="2"/>
        <v>29.699314790000003</v>
      </c>
      <c r="I22" s="286">
        <f t="shared" si="2"/>
        <v>0</v>
      </c>
      <c r="J22" s="286">
        <f t="shared" si="2"/>
        <v>0</v>
      </c>
      <c r="K22" s="286">
        <f t="shared" si="2"/>
        <v>0</v>
      </c>
      <c r="L22" s="286">
        <f t="shared" si="2"/>
        <v>0</v>
      </c>
      <c r="M22" s="286">
        <f t="shared" si="2"/>
        <v>0</v>
      </c>
      <c r="N22" s="286">
        <f t="shared" si="2"/>
        <v>0</v>
      </c>
      <c r="O22" s="286">
        <f t="shared" si="2"/>
        <v>0</v>
      </c>
      <c r="P22" s="286">
        <f t="shared" si="2"/>
        <v>29.699314790000003</v>
      </c>
      <c r="Q22" s="286">
        <f t="shared" si="2"/>
        <v>0</v>
      </c>
      <c r="R22" s="286">
        <f t="shared" si="2"/>
        <v>0</v>
      </c>
      <c r="S22" s="286">
        <f t="shared" si="2"/>
        <v>0</v>
      </c>
      <c r="T22" s="286">
        <f t="shared" si="2"/>
        <v>-29.699314790000003</v>
      </c>
      <c r="U22" s="286">
        <f t="shared" ref="U22:U41" si="3">T22/H22*100</f>
        <v>-100</v>
      </c>
      <c r="V22" s="287">
        <f>'10 Квартал Финансирование '!T22</f>
        <v>0</v>
      </c>
    </row>
    <row r="23" spans="1:22" s="288" customFormat="1" ht="31.5" x14ac:dyDescent="0.25">
      <c r="A23" s="284">
        <f>'10 Квартал Финансирование '!A23</f>
        <v>3</v>
      </c>
      <c r="B23" s="285" t="str">
        <f>'10 Квартал Финансирование '!B23</f>
        <v>ТЕХНИЧЕСКОЕ ПЕРЕВООРУЖЕНИЕ</v>
      </c>
      <c r="C23" s="286"/>
      <c r="D23" s="286">
        <f>D42</f>
        <v>0</v>
      </c>
      <c r="E23" s="286">
        <f t="shared" ref="E23:T23" si="4">E42</f>
        <v>12.964416669999999</v>
      </c>
      <c r="F23" s="286">
        <f t="shared" si="4"/>
        <v>0</v>
      </c>
      <c r="G23" s="286">
        <f t="shared" si="4"/>
        <v>0</v>
      </c>
      <c r="H23" s="286">
        <f t="shared" si="4"/>
        <v>12.964416669999999</v>
      </c>
      <c r="I23" s="286">
        <f t="shared" si="4"/>
        <v>0</v>
      </c>
      <c r="J23" s="286">
        <f t="shared" si="4"/>
        <v>0</v>
      </c>
      <c r="K23" s="286">
        <f t="shared" si="4"/>
        <v>0</v>
      </c>
      <c r="L23" s="286">
        <f t="shared" si="4"/>
        <v>0</v>
      </c>
      <c r="M23" s="286">
        <f t="shared" si="4"/>
        <v>0</v>
      </c>
      <c r="N23" s="286">
        <f t="shared" si="4"/>
        <v>0</v>
      </c>
      <c r="O23" s="286">
        <f t="shared" si="4"/>
        <v>0</v>
      </c>
      <c r="P23" s="286">
        <f t="shared" si="4"/>
        <v>12.964416669999999</v>
      </c>
      <c r="Q23" s="286">
        <f t="shared" si="4"/>
        <v>0</v>
      </c>
      <c r="R23" s="286">
        <f t="shared" si="4"/>
        <v>0</v>
      </c>
      <c r="S23" s="286">
        <f t="shared" si="4"/>
        <v>0</v>
      </c>
      <c r="T23" s="286">
        <f t="shared" si="4"/>
        <v>-12.964416669999999</v>
      </c>
      <c r="U23" s="286">
        <f t="shared" si="3"/>
        <v>-100</v>
      </c>
      <c r="V23" s="287">
        <f>'10 Квартал Финансирование '!T23</f>
        <v>0</v>
      </c>
    </row>
    <row r="24" spans="1:22" s="288" customFormat="1" ht="23.25" customHeight="1" x14ac:dyDescent="0.25">
      <c r="A24" s="284">
        <f>'10 Квартал Финансирование '!A24</f>
        <v>4</v>
      </c>
      <c r="B24" s="285" t="str">
        <f>'10 Квартал Финансирование '!B24</f>
        <v>НОВОЕ СТРОИТЕЛЬСТВО</v>
      </c>
      <c r="C24" s="286"/>
      <c r="D24" s="286">
        <f>D46</f>
        <v>0</v>
      </c>
      <c r="E24" s="286">
        <f t="shared" ref="E24:T24" si="5">E46</f>
        <v>0</v>
      </c>
      <c r="F24" s="286">
        <f t="shared" si="5"/>
        <v>0</v>
      </c>
      <c r="G24" s="286">
        <f t="shared" si="5"/>
        <v>0</v>
      </c>
      <c r="H24" s="286">
        <f t="shared" si="5"/>
        <v>0</v>
      </c>
      <c r="I24" s="286">
        <f t="shared" si="5"/>
        <v>1.2367324800000001</v>
      </c>
      <c r="J24" s="286">
        <f t="shared" si="5"/>
        <v>0</v>
      </c>
      <c r="K24" s="286">
        <f t="shared" si="5"/>
        <v>0</v>
      </c>
      <c r="L24" s="286">
        <f t="shared" si="5"/>
        <v>0</v>
      </c>
      <c r="M24" s="286">
        <f t="shared" si="5"/>
        <v>1.2367324800000001</v>
      </c>
      <c r="N24" s="286">
        <f t="shared" si="5"/>
        <v>0</v>
      </c>
      <c r="O24" s="286">
        <f t="shared" si="5"/>
        <v>0</v>
      </c>
      <c r="P24" s="286">
        <f t="shared" si="5"/>
        <v>0</v>
      </c>
      <c r="Q24" s="286">
        <f t="shared" si="5"/>
        <v>0</v>
      </c>
      <c r="R24" s="286">
        <f t="shared" si="5"/>
        <v>0</v>
      </c>
      <c r="S24" s="286">
        <f t="shared" si="5"/>
        <v>0</v>
      </c>
      <c r="T24" s="286">
        <f t="shared" si="5"/>
        <v>1.2367324800000001</v>
      </c>
      <c r="U24" s="286">
        <v>0</v>
      </c>
      <c r="V24" s="287">
        <f>'10 Квартал Финансирование '!T24</f>
        <v>0</v>
      </c>
    </row>
    <row r="25" spans="1:22" s="288" customFormat="1" ht="31.5" x14ac:dyDescent="0.25">
      <c r="A25" s="289">
        <f>'10 Квартал Финансирование '!A25</f>
        <v>1</v>
      </c>
      <c r="B25" s="290" t="str">
        <f>'10 Квартал Финансирование '!B25</f>
        <v>ДОСТРОЙКА, ДООБОРУДОВАНИЕ, МОДЕРНИЗАЦИЯ</v>
      </c>
      <c r="C25" s="286"/>
      <c r="D25" s="286">
        <v>0</v>
      </c>
      <c r="E25" s="286">
        <f>E28+E29</f>
        <v>11.55681762</v>
      </c>
      <c r="F25" s="286">
        <f t="shared" ref="F25:S25" si="6">SUM(F26:F27)</f>
        <v>0</v>
      </c>
      <c r="G25" s="286">
        <f t="shared" si="6"/>
        <v>0</v>
      </c>
      <c r="H25" s="286">
        <f>H28+H29</f>
        <v>11.55681762</v>
      </c>
      <c r="I25" s="286">
        <f t="shared" si="6"/>
        <v>0</v>
      </c>
      <c r="J25" s="286">
        <f t="shared" si="6"/>
        <v>0</v>
      </c>
      <c r="K25" s="286">
        <f t="shared" si="6"/>
        <v>0</v>
      </c>
      <c r="L25" s="286">
        <f t="shared" si="6"/>
        <v>0</v>
      </c>
      <c r="M25" s="286">
        <f t="shared" si="6"/>
        <v>0</v>
      </c>
      <c r="N25" s="286">
        <f t="shared" si="6"/>
        <v>0</v>
      </c>
      <c r="O25" s="286">
        <f t="shared" si="6"/>
        <v>0</v>
      </c>
      <c r="P25" s="286">
        <f>P28+P29</f>
        <v>11.55681762</v>
      </c>
      <c r="Q25" s="286">
        <f t="shared" si="6"/>
        <v>0</v>
      </c>
      <c r="R25" s="286">
        <f t="shared" si="6"/>
        <v>0</v>
      </c>
      <c r="S25" s="286">
        <f t="shared" si="6"/>
        <v>0</v>
      </c>
      <c r="T25" s="286">
        <f>T28+T29</f>
        <v>-11.55681762</v>
      </c>
      <c r="U25" s="286">
        <f t="shared" si="3"/>
        <v>-100</v>
      </c>
      <c r="V25" s="287">
        <f>'10 Квартал Финансирование '!T25</f>
        <v>0</v>
      </c>
    </row>
    <row r="26" spans="1:22" s="288" customFormat="1" ht="35.25" hidden="1" customHeight="1" x14ac:dyDescent="0.25">
      <c r="A26" s="289">
        <f>'10 Квартал Финансирование '!A26</f>
        <v>0</v>
      </c>
      <c r="B26" s="291">
        <f>'10 Квартал Финансирование '!B26</f>
        <v>0</v>
      </c>
      <c r="C26" s="286">
        <f>'10 Квартал Финансирование '!C26</f>
        <v>0</v>
      </c>
      <c r="D26" s="286">
        <v>0</v>
      </c>
      <c r="E26" s="286">
        <f>H26</f>
        <v>0</v>
      </c>
      <c r="F26" s="286">
        <f t="shared" ref="F26:G26" si="7">SUM(F27:F28)</f>
        <v>0</v>
      </c>
      <c r="G26" s="286">
        <f t="shared" si="7"/>
        <v>0</v>
      </c>
      <c r="H26" s="286">
        <f>J26+L26+N26+P26</f>
        <v>0</v>
      </c>
      <c r="I26" s="286">
        <f t="shared" ref="I26:O26" si="8">SUM(I27:I28)</f>
        <v>0</v>
      </c>
      <c r="J26" s="286">
        <f t="shared" si="8"/>
        <v>0</v>
      </c>
      <c r="K26" s="286">
        <f t="shared" si="8"/>
        <v>0</v>
      </c>
      <c r="L26" s="286">
        <f t="shared" si="8"/>
        <v>0</v>
      </c>
      <c r="M26" s="286">
        <f t="shared" si="8"/>
        <v>0</v>
      </c>
      <c r="N26" s="286">
        <f t="shared" si="8"/>
        <v>0</v>
      </c>
      <c r="O26" s="286">
        <f t="shared" si="8"/>
        <v>0</v>
      </c>
      <c r="P26" s="292">
        <f>'10 Квартал Финансирование '!O26/1.2</f>
        <v>0</v>
      </c>
      <c r="Q26" s="286">
        <f t="shared" ref="Q26:S26" si="9">SUM(Q27:Q28)</f>
        <v>0</v>
      </c>
      <c r="R26" s="286">
        <f t="shared" si="9"/>
        <v>0</v>
      </c>
      <c r="S26" s="286">
        <f t="shared" si="9"/>
        <v>0</v>
      </c>
      <c r="T26" s="286">
        <f>I26-H26</f>
        <v>0</v>
      </c>
      <c r="U26" s="286" t="e">
        <f t="shared" si="3"/>
        <v>#DIV/0!</v>
      </c>
      <c r="V26" s="287">
        <f>'10 Квартал Финансирование '!T26</f>
        <v>0</v>
      </c>
    </row>
    <row r="27" spans="1:22" s="288" customFormat="1" ht="36.75" hidden="1" customHeight="1" x14ac:dyDescent="0.25">
      <c r="A27" s="289">
        <f>'10 Квартал Финансирование '!A27</f>
        <v>0</v>
      </c>
      <c r="B27" s="291">
        <f>'10 Квартал Финансирование '!B27</f>
        <v>0</v>
      </c>
      <c r="C27" s="286">
        <f>'10 Квартал Финансирование '!C27</f>
        <v>0</v>
      </c>
      <c r="D27" s="286">
        <v>0</v>
      </c>
      <c r="E27" s="286">
        <f>H27</f>
        <v>0</v>
      </c>
      <c r="F27" s="286">
        <f t="shared" ref="F27:G27" si="10">SUM(F28:F29)</f>
        <v>0</v>
      </c>
      <c r="G27" s="286">
        <f t="shared" si="10"/>
        <v>0</v>
      </c>
      <c r="H27" s="286">
        <f>J27+L27+N27+P27</f>
        <v>0</v>
      </c>
      <c r="I27" s="286">
        <f t="shared" ref="I27:O27" si="11">SUM(I28:I29)</f>
        <v>0</v>
      </c>
      <c r="J27" s="286">
        <f t="shared" si="11"/>
        <v>0</v>
      </c>
      <c r="K27" s="286">
        <f t="shared" si="11"/>
        <v>0</v>
      </c>
      <c r="L27" s="286">
        <f t="shared" si="11"/>
        <v>0</v>
      </c>
      <c r="M27" s="286">
        <f t="shared" si="11"/>
        <v>0</v>
      </c>
      <c r="N27" s="286">
        <f t="shared" si="11"/>
        <v>0</v>
      </c>
      <c r="O27" s="286">
        <f t="shared" si="11"/>
        <v>0</v>
      </c>
      <c r="P27" s="292">
        <f>'10 Квартал Финансирование '!O27/1.2</f>
        <v>0</v>
      </c>
      <c r="Q27" s="286">
        <f t="shared" ref="Q27:S27" si="12">SUM(Q28:Q29)</f>
        <v>0</v>
      </c>
      <c r="R27" s="286">
        <f t="shared" si="12"/>
        <v>0</v>
      </c>
      <c r="S27" s="286">
        <f t="shared" si="12"/>
        <v>0</v>
      </c>
      <c r="T27" s="286">
        <f>I27-H27</f>
        <v>0</v>
      </c>
      <c r="U27" s="286" t="e">
        <f t="shared" si="3"/>
        <v>#DIV/0!</v>
      </c>
      <c r="V27" s="287">
        <f>'10 Квартал Финансирование '!T27</f>
        <v>0</v>
      </c>
    </row>
    <row r="28" spans="1:22" s="288" customFormat="1" ht="36.75" customHeight="1" x14ac:dyDescent="0.25">
      <c r="A28" s="289" t="str">
        <f>'10 Квартал Финансирование '!A28</f>
        <v>1.1</v>
      </c>
      <c r="B28" s="293" t="str">
        <f>'10 Квартал Финансирование '!B28</f>
        <v xml:space="preserve">Установка интеллектуальной системы учета электроэнергии </v>
      </c>
      <c r="C28" s="294" t="str">
        <f>'10 Квартал Финансирование '!C28</f>
        <v>K_KSK2020_004</v>
      </c>
      <c r="D28" s="286">
        <v>0</v>
      </c>
      <c r="E28" s="286">
        <f>H28</f>
        <v>5.5026157700000002</v>
      </c>
      <c r="F28" s="286">
        <f t="shared" ref="F28:G28" si="13">SUM(F29:F30)</f>
        <v>0</v>
      </c>
      <c r="G28" s="286">
        <f t="shared" si="13"/>
        <v>0</v>
      </c>
      <c r="H28" s="286">
        <f>J28+L28+N28+P28</f>
        <v>5.5026157700000002</v>
      </c>
      <c r="I28" s="286">
        <f t="shared" ref="I28:O28" si="14">SUM(I29:I30)</f>
        <v>0</v>
      </c>
      <c r="J28" s="286">
        <f t="shared" si="14"/>
        <v>0</v>
      </c>
      <c r="K28" s="286">
        <f t="shared" si="14"/>
        <v>0</v>
      </c>
      <c r="L28" s="286">
        <f t="shared" si="14"/>
        <v>0</v>
      </c>
      <c r="M28" s="286">
        <f t="shared" si="14"/>
        <v>0</v>
      </c>
      <c r="N28" s="286">
        <f t="shared" si="14"/>
        <v>0</v>
      </c>
      <c r="O28" s="286">
        <f t="shared" si="14"/>
        <v>0</v>
      </c>
      <c r="P28" s="292">
        <f>'10 Квартал Финансирование '!O28/1.2</f>
        <v>5.5026157700000002</v>
      </c>
      <c r="Q28" s="286">
        <f t="shared" ref="Q28:S28" si="15">SUM(Q29:Q30)</f>
        <v>0</v>
      </c>
      <c r="R28" s="286">
        <f t="shared" si="15"/>
        <v>0</v>
      </c>
      <c r="S28" s="286">
        <f t="shared" si="15"/>
        <v>0</v>
      </c>
      <c r="T28" s="286">
        <f>I28-H28</f>
        <v>-5.5026157700000002</v>
      </c>
      <c r="U28" s="286">
        <f t="shared" si="3"/>
        <v>-100</v>
      </c>
      <c r="V28" s="287" t="str">
        <f>'10 Квартал Финансирование '!T28</f>
        <v>Выполнение запланировано в 4 квартале 2024г.</v>
      </c>
    </row>
    <row r="29" spans="1:22" s="288" customFormat="1" ht="36.75" customHeight="1" x14ac:dyDescent="0.25">
      <c r="A29" s="289" t="str">
        <f>'10 Квартал Финансирование '!A29</f>
        <v>1.2</v>
      </c>
      <c r="B29" s="293" t="str">
        <f>'10 Квартал Финансирование '!B29</f>
        <v>Монтаж опто-волоконной линии</v>
      </c>
      <c r="C29" s="294" t="str">
        <f>'10 Квартал Финансирование '!C29</f>
        <v>K_KSK2020_006</v>
      </c>
      <c r="D29" s="286">
        <v>0</v>
      </c>
      <c r="E29" s="286">
        <f>H29</f>
        <v>6.0542018500000001</v>
      </c>
      <c r="F29" s="286">
        <f t="shared" ref="F29:G29" si="16">SUM(F30:F31)</f>
        <v>0</v>
      </c>
      <c r="G29" s="286">
        <f t="shared" si="16"/>
        <v>0</v>
      </c>
      <c r="H29" s="286">
        <f>J29+L29+N29+P29</f>
        <v>6.0542018500000001</v>
      </c>
      <c r="I29" s="286">
        <f t="shared" ref="I29:O29" si="17">SUM(I30:I31)</f>
        <v>0</v>
      </c>
      <c r="J29" s="286">
        <f t="shared" si="17"/>
        <v>0</v>
      </c>
      <c r="K29" s="286">
        <f t="shared" si="17"/>
        <v>0</v>
      </c>
      <c r="L29" s="286">
        <f t="shared" si="17"/>
        <v>0</v>
      </c>
      <c r="M29" s="286">
        <f t="shared" si="17"/>
        <v>0</v>
      </c>
      <c r="N29" s="286">
        <f t="shared" si="17"/>
        <v>0</v>
      </c>
      <c r="O29" s="286">
        <f t="shared" si="17"/>
        <v>0</v>
      </c>
      <c r="P29" s="292">
        <f>'10 Квартал Финансирование '!O29/1.2</f>
        <v>6.0542018500000001</v>
      </c>
      <c r="Q29" s="286">
        <f t="shared" ref="Q29:S29" si="18">SUM(Q30:Q31)</f>
        <v>0</v>
      </c>
      <c r="R29" s="286">
        <f t="shared" si="18"/>
        <v>0</v>
      </c>
      <c r="S29" s="286">
        <f t="shared" si="18"/>
        <v>0</v>
      </c>
      <c r="T29" s="286">
        <f>I29-H29</f>
        <v>-6.0542018500000001</v>
      </c>
      <c r="U29" s="286">
        <f t="shared" si="3"/>
        <v>-100</v>
      </c>
      <c r="V29" s="287" t="str">
        <f>'10 Квартал Финансирование '!T29</f>
        <v>Выполнение запланировано в 4 квартале 2024г.</v>
      </c>
    </row>
    <row r="30" spans="1:22" s="288" customFormat="1" ht="29.25" customHeight="1" x14ac:dyDescent="0.25">
      <c r="A30" s="289">
        <f>'10 Квартал Финансирование '!A30</f>
        <v>2</v>
      </c>
      <c r="B30" s="290" t="str">
        <f>'10 Квартал Финансирование '!B30</f>
        <v>РЕКОНСТРУКЦИЯ</v>
      </c>
      <c r="C30" s="286">
        <f>'10 Квартал Финансирование '!C30</f>
        <v>0</v>
      </c>
      <c r="D30" s="286">
        <v>0</v>
      </c>
      <c r="E30" s="286">
        <f>E31+E32+E41</f>
        <v>29.699314790000003</v>
      </c>
      <c r="F30" s="286">
        <f>SUM(F31:F34)</f>
        <v>0</v>
      </c>
      <c r="G30" s="286">
        <f>SUM(G31:G34)</f>
        <v>0</v>
      </c>
      <c r="H30" s="286">
        <f>H31+H32+H41</f>
        <v>29.699314790000003</v>
      </c>
      <c r="I30" s="286">
        <f>SUM(I31:I40)</f>
        <v>0</v>
      </c>
      <c r="J30" s="286">
        <f t="shared" ref="J30:O30" si="19">SUM(J31:J34)</f>
        <v>0</v>
      </c>
      <c r="K30" s="286">
        <f t="shared" si="19"/>
        <v>0</v>
      </c>
      <c r="L30" s="286">
        <f t="shared" si="19"/>
        <v>0</v>
      </c>
      <c r="M30" s="286">
        <f t="shared" si="19"/>
        <v>0</v>
      </c>
      <c r="N30" s="286">
        <f t="shared" si="19"/>
        <v>0</v>
      </c>
      <c r="O30" s="286">
        <f t="shared" si="19"/>
        <v>0</v>
      </c>
      <c r="P30" s="286">
        <f>P31+P32+P41</f>
        <v>29.699314790000003</v>
      </c>
      <c r="Q30" s="286">
        <f>SUM(Q31:Q40)</f>
        <v>0</v>
      </c>
      <c r="R30" s="286">
        <f>SUM(R31:R34)</f>
        <v>0</v>
      </c>
      <c r="S30" s="286">
        <f>SUM(S31:S34)</f>
        <v>0</v>
      </c>
      <c r="T30" s="286">
        <f>T31+T32+T41</f>
        <v>-29.699314790000003</v>
      </c>
      <c r="U30" s="286">
        <f t="shared" si="3"/>
        <v>-100</v>
      </c>
      <c r="V30" s="287">
        <f>'10 Квартал Финансирование '!T30</f>
        <v>0</v>
      </c>
    </row>
    <row r="31" spans="1:22" s="288" customFormat="1" ht="39.75" customHeight="1" x14ac:dyDescent="0.25">
      <c r="A31" s="289" t="str">
        <f>'10 Квартал Финансирование '!A39</f>
        <v>2.1</v>
      </c>
      <c r="B31" s="291" t="str">
        <f>'10 Квартал Финансирование '!B39</f>
        <v>Реконструкция РП-5 с установкой оборудования телемеханики</v>
      </c>
      <c r="C31" s="294" t="str">
        <f>'10 Квартал Финансирование '!C39</f>
        <v>O_KSK2024_001</v>
      </c>
      <c r="D31" s="286">
        <v>0</v>
      </c>
      <c r="E31" s="286">
        <f>H31</f>
        <v>12.19757452</v>
      </c>
      <c r="F31" s="286">
        <v>0</v>
      </c>
      <c r="G31" s="286">
        <v>0</v>
      </c>
      <c r="H31" s="286">
        <f>J31+L31+N31+P31</f>
        <v>12.19757452</v>
      </c>
      <c r="I31" s="292">
        <f>K31+M31+O31+Q31</f>
        <v>0</v>
      </c>
      <c r="J31" s="292">
        <f>'10 Квартал Финансирование '!I39</f>
        <v>0</v>
      </c>
      <c r="K31" s="286">
        <v>0</v>
      </c>
      <c r="L31" s="292">
        <f>'10 Квартал Финансирование '!K39</f>
        <v>0</v>
      </c>
      <c r="M31" s="292">
        <v>0</v>
      </c>
      <c r="N31" s="292">
        <f>'10 Квартал Финансирование '!M39</f>
        <v>0</v>
      </c>
      <c r="O31" s="292">
        <v>0</v>
      </c>
      <c r="P31" s="292">
        <f>'10 Квартал Финансирование '!O39/1.2</f>
        <v>12.19757452</v>
      </c>
      <c r="Q31" s="292">
        <v>0</v>
      </c>
      <c r="R31" s="286">
        <v>0</v>
      </c>
      <c r="S31" s="286">
        <v>0</v>
      </c>
      <c r="T31" s="286">
        <f>I31-H31</f>
        <v>-12.19757452</v>
      </c>
      <c r="U31" s="286">
        <f t="shared" si="3"/>
        <v>-100</v>
      </c>
      <c r="V31" s="287" t="str">
        <f>'10 Квартал Финансирование '!T39</f>
        <v>Выполнение запланировано в 4 квартале 2024г.</v>
      </c>
    </row>
    <row r="32" spans="1:22" s="288" customFormat="1" ht="43.5" customHeight="1" x14ac:dyDescent="0.25">
      <c r="A32" s="289" t="str">
        <f>'10 Квартал Финансирование '!A40</f>
        <v>2.2</v>
      </c>
      <c r="B32" s="291" t="str">
        <f>'10 Квартал Финансирование '!B40</f>
        <v>Реконструкция ВЛ 0,4 пос. Аликоновка</v>
      </c>
      <c r="C32" s="294" t="str">
        <f>'10 Квартал Финансирование '!C40</f>
        <v>L_KSK2021_005</v>
      </c>
      <c r="D32" s="286">
        <v>0</v>
      </c>
      <c r="E32" s="286">
        <f t="shared" ref="E32" si="20">H32</f>
        <v>13.78638188</v>
      </c>
      <c r="F32" s="286">
        <v>0</v>
      </c>
      <c r="G32" s="286">
        <v>0</v>
      </c>
      <c r="H32" s="286">
        <f t="shared" ref="H32:H41" si="21">J32+L32+N32+P32</f>
        <v>13.78638188</v>
      </c>
      <c r="I32" s="292">
        <f t="shared" ref="I32" si="22">K32+M32+O32+Q32</f>
        <v>0</v>
      </c>
      <c r="J32" s="292">
        <f>'10 Квартал Финансирование '!I40</f>
        <v>0</v>
      </c>
      <c r="K32" s="286">
        <v>0</v>
      </c>
      <c r="L32" s="292">
        <f>'10 Квартал Финансирование '!K40</f>
        <v>0</v>
      </c>
      <c r="M32" s="292">
        <v>0</v>
      </c>
      <c r="N32" s="292">
        <f>'10 Квартал Финансирование '!M40</f>
        <v>0</v>
      </c>
      <c r="O32" s="292">
        <v>0</v>
      </c>
      <c r="P32" s="292">
        <f>'10 Квартал Финансирование '!O40/1.2</f>
        <v>13.78638188</v>
      </c>
      <c r="Q32" s="292">
        <v>0</v>
      </c>
      <c r="R32" s="286">
        <v>0</v>
      </c>
      <c r="S32" s="286">
        <v>0</v>
      </c>
      <c r="T32" s="286">
        <f t="shared" ref="T32:T41" si="23">I32-H32</f>
        <v>-13.78638188</v>
      </c>
      <c r="U32" s="286">
        <f t="shared" si="3"/>
        <v>-100</v>
      </c>
      <c r="V32" s="287" t="str">
        <f>'10 Квартал Финансирование '!T40</f>
        <v>Выполнение запланировано в 4 квартале 2024г.</v>
      </c>
    </row>
    <row r="33" spans="1:22" s="288" customFormat="1" ht="39.75" hidden="1" customHeight="1" x14ac:dyDescent="0.25">
      <c r="A33" s="289"/>
      <c r="B33" s="291"/>
      <c r="C33" s="294"/>
      <c r="D33" s="286"/>
      <c r="E33" s="286"/>
      <c r="F33" s="286"/>
      <c r="G33" s="286"/>
      <c r="H33" s="286"/>
      <c r="I33" s="292"/>
      <c r="J33" s="292"/>
      <c r="K33" s="286"/>
      <c r="L33" s="292"/>
      <c r="M33" s="292"/>
      <c r="N33" s="292"/>
      <c r="O33" s="292"/>
      <c r="P33" s="292"/>
      <c r="Q33" s="292"/>
      <c r="R33" s="286"/>
      <c r="S33" s="286"/>
      <c r="T33" s="286"/>
      <c r="U33" s="286"/>
      <c r="V33" s="287"/>
    </row>
    <row r="34" spans="1:22" s="288" customFormat="1" ht="29.25" hidden="1" customHeight="1" x14ac:dyDescent="0.25">
      <c r="A34" s="289"/>
      <c r="B34" s="291"/>
      <c r="C34" s="294"/>
      <c r="D34" s="286"/>
      <c r="E34" s="286"/>
      <c r="F34" s="286"/>
      <c r="G34" s="286"/>
      <c r="H34" s="286"/>
      <c r="I34" s="292"/>
      <c r="J34" s="292"/>
      <c r="K34" s="286"/>
      <c r="L34" s="292"/>
      <c r="M34" s="292"/>
      <c r="N34" s="292"/>
      <c r="O34" s="292"/>
      <c r="P34" s="292"/>
      <c r="Q34" s="292"/>
      <c r="R34" s="286"/>
      <c r="S34" s="286"/>
      <c r="T34" s="286"/>
      <c r="U34" s="286"/>
      <c r="V34" s="287"/>
    </row>
    <row r="35" spans="1:22" s="288" customFormat="1" ht="29.25" hidden="1" customHeight="1" x14ac:dyDescent="0.25">
      <c r="A35" s="289"/>
      <c r="B35" s="291"/>
      <c r="C35" s="294"/>
      <c r="D35" s="286"/>
      <c r="E35" s="286"/>
      <c r="F35" s="286"/>
      <c r="G35" s="286"/>
      <c r="H35" s="286"/>
      <c r="I35" s="292"/>
      <c r="J35" s="292"/>
      <c r="K35" s="286"/>
      <c r="L35" s="292"/>
      <c r="M35" s="292"/>
      <c r="N35" s="292"/>
      <c r="O35" s="292"/>
      <c r="P35" s="292"/>
      <c r="Q35" s="292"/>
      <c r="R35" s="286"/>
      <c r="S35" s="286"/>
      <c r="T35" s="286"/>
      <c r="U35" s="286"/>
      <c r="V35" s="287"/>
    </row>
    <row r="36" spans="1:22" s="288" customFormat="1" ht="29.25" hidden="1" customHeight="1" x14ac:dyDescent="0.25">
      <c r="A36" s="289"/>
      <c r="B36" s="291"/>
      <c r="C36" s="294"/>
      <c r="D36" s="286"/>
      <c r="E36" s="286"/>
      <c r="F36" s="286"/>
      <c r="G36" s="286"/>
      <c r="H36" s="286"/>
      <c r="I36" s="292"/>
      <c r="J36" s="292"/>
      <c r="K36" s="286"/>
      <c r="L36" s="292"/>
      <c r="M36" s="292"/>
      <c r="N36" s="292"/>
      <c r="O36" s="292"/>
      <c r="P36" s="292"/>
      <c r="Q36" s="292"/>
      <c r="R36" s="286"/>
      <c r="S36" s="286"/>
      <c r="T36" s="286"/>
      <c r="U36" s="286"/>
      <c r="V36" s="287"/>
    </row>
    <row r="37" spans="1:22" s="288" customFormat="1" ht="29.25" hidden="1" customHeight="1" x14ac:dyDescent="0.25">
      <c r="A37" s="289"/>
      <c r="B37" s="291"/>
      <c r="C37" s="294"/>
      <c r="D37" s="286"/>
      <c r="E37" s="286"/>
      <c r="F37" s="286"/>
      <c r="G37" s="286"/>
      <c r="H37" s="286"/>
      <c r="I37" s="292"/>
      <c r="J37" s="292"/>
      <c r="K37" s="286"/>
      <c r="L37" s="292"/>
      <c r="M37" s="292"/>
      <c r="N37" s="292"/>
      <c r="O37" s="292"/>
      <c r="P37" s="292"/>
      <c r="Q37" s="292"/>
      <c r="R37" s="286"/>
      <c r="S37" s="286"/>
      <c r="T37" s="286"/>
      <c r="U37" s="286"/>
      <c r="V37" s="287"/>
    </row>
    <row r="38" spans="1:22" s="288" customFormat="1" ht="29.25" hidden="1" customHeight="1" x14ac:dyDescent="0.25">
      <c r="A38" s="289"/>
      <c r="B38" s="291"/>
      <c r="C38" s="294"/>
      <c r="D38" s="286"/>
      <c r="E38" s="286"/>
      <c r="F38" s="286"/>
      <c r="G38" s="286"/>
      <c r="H38" s="286"/>
      <c r="I38" s="292"/>
      <c r="J38" s="292"/>
      <c r="K38" s="286"/>
      <c r="L38" s="292"/>
      <c r="M38" s="292"/>
      <c r="N38" s="292"/>
      <c r="O38" s="292"/>
      <c r="P38" s="292"/>
      <c r="Q38" s="292"/>
      <c r="R38" s="286"/>
      <c r="S38" s="286"/>
      <c r="T38" s="286"/>
      <c r="U38" s="286"/>
      <c r="V38" s="287"/>
    </row>
    <row r="39" spans="1:22" s="288" customFormat="1" ht="29.25" hidden="1" customHeight="1" x14ac:dyDescent="0.25">
      <c r="A39" s="289"/>
      <c r="B39" s="291"/>
      <c r="C39" s="294"/>
      <c r="D39" s="286"/>
      <c r="E39" s="286"/>
      <c r="F39" s="286"/>
      <c r="G39" s="286"/>
      <c r="H39" s="286"/>
      <c r="I39" s="292"/>
      <c r="J39" s="292"/>
      <c r="K39" s="286"/>
      <c r="L39" s="292"/>
      <c r="M39" s="292"/>
      <c r="N39" s="292"/>
      <c r="O39" s="292"/>
      <c r="P39" s="292"/>
      <c r="Q39" s="292"/>
      <c r="R39" s="286"/>
      <c r="S39" s="286"/>
      <c r="T39" s="286"/>
      <c r="U39" s="286"/>
      <c r="V39" s="287"/>
    </row>
    <row r="40" spans="1:22" s="288" customFormat="1" ht="29.25" hidden="1" customHeight="1" x14ac:dyDescent="0.25">
      <c r="A40" s="289"/>
      <c r="B40" s="291"/>
      <c r="C40" s="294"/>
      <c r="D40" s="286"/>
      <c r="E40" s="286"/>
      <c r="F40" s="286"/>
      <c r="G40" s="286"/>
      <c r="H40" s="286"/>
      <c r="I40" s="292"/>
      <c r="J40" s="292"/>
      <c r="K40" s="286"/>
      <c r="L40" s="292"/>
      <c r="M40" s="292"/>
      <c r="N40" s="292"/>
      <c r="O40" s="292"/>
      <c r="P40" s="292"/>
      <c r="Q40" s="292"/>
      <c r="R40" s="286"/>
      <c r="S40" s="286"/>
      <c r="T40" s="286"/>
      <c r="U40" s="286"/>
      <c r="V40" s="287"/>
    </row>
    <row r="41" spans="1:22" s="288" customFormat="1" ht="29.25" customHeight="1" x14ac:dyDescent="0.25">
      <c r="A41" s="289" t="str">
        <f>'10 Квартал Финансирование '!A41</f>
        <v>2.3</v>
      </c>
      <c r="B41" s="291" t="str">
        <f>'10 Квартал Финансирование '!B41</f>
        <v>Реконструкция ВЛ 10 кВ пос. Нарзанный</v>
      </c>
      <c r="C41" s="294" t="str">
        <f>'10 Квартал Финансирование '!C41</f>
        <v>K_KSK2020_024</v>
      </c>
      <c r="D41" s="286">
        <v>0</v>
      </c>
      <c r="E41" s="286">
        <f>H41</f>
        <v>3.7153583900000005</v>
      </c>
      <c r="F41" s="286"/>
      <c r="G41" s="286"/>
      <c r="H41" s="286">
        <f t="shared" si="21"/>
        <v>3.7153583900000005</v>
      </c>
      <c r="I41" s="292"/>
      <c r="J41" s="292">
        <f>'10 Квартал Финансирование '!I49</f>
        <v>0</v>
      </c>
      <c r="K41" s="286"/>
      <c r="L41" s="292">
        <f>'10 Квартал Финансирование '!K49</f>
        <v>0</v>
      </c>
      <c r="M41" s="292"/>
      <c r="N41" s="292">
        <f>'10 Квартал Финансирование '!M49</f>
        <v>0</v>
      </c>
      <c r="O41" s="292"/>
      <c r="P41" s="292">
        <f>'10 Квартал Финансирование '!O41/1.2</f>
        <v>3.7153583900000005</v>
      </c>
      <c r="Q41" s="292"/>
      <c r="R41" s="286"/>
      <c r="S41" s="286"/>
      <c r="T41" s="286">
        <f t="shared" si="23"/>
        <v>-3.7153583900000005</v>
      </c>
      <c r="U41" s="286">
        <f t="shared" si="3"/>
        <v>-100</v>
      </c>
      <c r="V41" s="287" t="str">
        <f>'10 Квартал Финансирование '!T41</f>
        <v>Выполнение запланировано в 4 квартале 2024г.</v>
      </c>
    </row>
    <row r="42" spans="1:22" s="288" customFormat="1" ht="31.5" x14ac:dyDescent="0.25">
      <c r="A42" s="289">
        <f>'10 Квартал Финансирование '!A42</f>
        <v>3</v>
      </c>
      <c r="B42" s="290" t="str">
        <f>'10 Квартал Финансирование '!B42</f>
        <v>ТЕХНИЧЕСКОЕ ПЕРЕВООРУЖЕНИЕ</v>
      </c>
      <c r="C42" s="286">
        <f>'10 Квартал Финансирование '!C42</f>
        <v>0</v>
      </c>
      <c r="D42" s="286">
        <v>0</v>
      </c>
      <c r="E42" s="286">
        <f>E43+E44+E45</f>
        <v>12.964416669999999</v>
      </c>
      <c r="F42" s="286">
        <v>0</v>
      </c>
      <c r="G42" s="286">
        <v>0</v>
      </c>
      <c r="H42" s="286">
        <f>H43+H44+H45</f>
        <v>12.964416669999999</v>
      </c>
      <c r="I42" s="286">
        <v>0</v>
      </c>
      <c r="J42" s="286">
        <f>J43</f>
        <v>0</v>
      </c>
      <c r="K42" s="286">
        <v>0</v>
      </c>
      <c r="L42" s="286">
        <f>L43</f>
        <v>0</v>
      </c>
      <c r="M42" s="286">
        <v>0</v>
      </c>
      <c r="N42" s="286">
        <f>N43</f>
        <v>0</v>
      </c>
      <c r="O42" s="286">
        <v>0</v>
      </c>
      <c r="P42" s="286">
        <f>P43+P44+P45</f>
        <v>12.964416669999999</v>
      </c>
      <c r="Q42" s="286">
        <v>0</v>
      </c>
      <c r="R42" s="286">
        <v>0</v>
      </c>
      <c r="S42" s="286">
        <v>0</v>
      </c>
      <c r="T42" s="286">
        <f>T43+T44+T45</f>
        <v>-12.964416669999999</v>
      </c>
      <c r="U42" s="286">
        <f>U43</f>
        <v>-100</v>
      </c>
      <c r="V42" s="287">
        <f>'10 Квартал Финансирование '!T42</f>
        <v>0</v>
      </c>
    </row>
    <row r="43" spans="1:22" s="288" customFormat="1" ht="28.5" customHeight="1" x14ac:dyDescent="0.25">
      <c r="A43" s="289" t="str">
        <f>'10 Квартал Финансирование '!A43</f>
        <v>3.1</v>
      </c>
      <c r="B43" s="291" t="str">
        <f>'10 Квартал Финансирование '!B43</f>
        <v>Автомобиль УАЗ - 3909</v>
      </c>
      <c r="C43" s="294" t="str">
        <f>'10 Квартал Финансирование '!C43</f>
        <v>L_KSK2021_014</v>
      </c>
      <c r="D43" s="286">
        <v>0</v>
      </c>
      <c r="E43" s="286">
        <f>H43</f>
        <v>0.64149999999999996</v>
      </c>
      <c r="F43" s="286">
        <v>0</v>
      </c>
      <c r="G43" s="286">
        <v>0</v>
      </c>
      <c r="H43" s="286">
        <f t="shared" ref="H43:H45" si="24">J43+L43+N43+P43</f>
        <v>0.64149999999999996</v>
      </c>
      <c r="I43" s="286">
        <v>0</v>
      </c>
      <c r="J43" s="292">
        <f>'10 Квартал Финансирование '!I43/1.2</f>
        <v>0</v>
      </c>
      <c r="K43" s="286">
        <v>0</v>
      </c>
      <c r="L43" s="292">
        <f>'10 Квартал Финансирование '!K43/1.2</f>
        <v>0</v>
      </c>
      <c r="M43" s="292">
        <v>0</v>
      </c>
      <c r="N43" s="292">
        <f>'10 Квартал Финансирование '!M43/1.2</f>
        <v>0</v>
      </c>
      <c r="O43" s="292">
        <v>0</v>
      </c>
      <c r="P43" s="292">
        <f>'10 Квартал Финансирование '!O43/1.2</f>
        <v>0.64149999999999996</v>
      </c>
      <c r="Q43" s="286">
        <v>0</v>
      </c>
      <c r="R43" s="286">
        <v>0</v>
      </c>
      <c r="S43" s="286">
        <v>0</v>
      </c>
      <c r="T43" s="286">
        <f t="shared" ref="T43:U46" si="25">I43-H43</f>
        <v>-0.64149999999999996</v>
      </c>
      <c r="U43" s="286">
        <f t="shared" ref="U43:U45" si="26">T43/H43*100</f>
        <v>-100</v>
      </c>
      <c r="V43" s="287" t="str">
        <f>'10 Квартал Финансирование '!T43</f>
        <v>Выполнение запланировано в 4 квартале 2024г.</v>
      </c>
    </row>
    <row r="44" spans="1:22" s="288" customFormat="1" ht="28.5" customHeight="1" x14ac:dyDescent="0.25">
      <c r="A44" s="289" t="str">
        <f>'10 Квартал Финансирование '!A44</f>
        <v>3.2</v>
      </c>
      <c r="B44" s="291" t="str">
        <f>'10 Квартал Финансирование '!B44</f>
        <v>Передвижная электротехническая лаборатория  ЭТЛ "ТЕХНОАС"</v>
      </c>
      <c r="C44" s="294" t="str">
        <f>'10 Квартал Финансирование '!C44</f>
        <v>N_KSK2023_001</v>
      </c>
      <c r="D44" s="286">
        <v>0</v>
      </c>
      <c r="E44" s="286">
        <f t="shared" ref="E44:E45" si="27">H44</f>
        <v>4.8229166699999997</v>
      </c>
      <c r="F44" s="286">
        <v>0</v>
      </c>
      <c r="G44" s="286">
        <v>0</v>
      </c>
      <c r="H44" s="286">
        <f t="shared" si="24"/>
        <v>4.8229166699999997</v>
      </c>
      <c r="I44" s="286">
        <v>0</v>
      </c>
      <c r="J44" s="292">
        <f>'10 Квартал Финансирование '!I44/1.2</f>
        <v>0</v>
      </c>
      <c r="K44" s="286">
        <v>0</v>
      </c>
      <c r="L44" s="292">
        <f>'10 Квартал Финансирование '!K44/1.2</f>
        <v>0</v>
      </c>
      <c r="M44" s="292">
        <v>0</v>
      </c>
      <c r="N44" s="292">
        <f>'10 Квартал Финансирование '!M44/1.2</f>
        <v>0</v>
      </c>
      <c r="O44" s="292">
        <v>0</v>
      </c>
      <c r="P44" s="292">
        <f>'10 Квартал Финансирование '!O44/1.2</f>
        <v>4.8229166699999997</v>
      </c>
      <c r="Q44" s="286">
        <v>0</v>
      </c>
      <c r="R44" s="286">
        <v>0</v>
      </c>
      <c r="S44" s="286">
        <v>0</v>
      </c>
      <c r="T44" s="286">
        <f t="shared" si="25"/>
        <v>-4.8229166699999997</v>
      </c>
      <c r="U44" s="286">
        <f t="shared" si="26"/>
        <v>-100</v>
      </c>
      <c r="V44" s="287" t="str">
        <f>'10 Квартал Финансирование '!T44</f>
        <v>Выполнение запланировано в 4 квартале 2024г.</v>
      </c>
    </row>
    <row r="45" spans="1:22" s="288" customFormat="1" ht="28.5" customHeight="1" x14ac:dyDescent="0.25">
      <c r="A45" s="289" t="str">
        <f>'10 Квартал Финансирование '!A45</f>
        <v>3.3</v>
      </c>
      <c r="B45" s="291" t="str">
        <f>'10 Квартал Финансирование '!B45</f>
        <v>Автокран КС-55713-1к-4, 25т, ОВОИД, Камаз-65115 "Клинцы"</v>
      </c>
      <c r="C45" s="294" t="str">
        <f>'10 Квартал Финансирование '!C45</f>
        <v>O_KSK2024_002</v>
      </c>
      <c r="D45" s="286">
        <v>0</v>
      </c>
      <c r="E45" s="286">
        <f t="shared" si="27"/>
        <v>7.5</v>
      </c>
      <c r="F45" s="286">
        <v>0</v>
      </c>
      <c r="G45" s="286">
        <v>0</v>
      </c>
      <c r="H45" s="286">
        <f t="shared" si="24"/>
        <v>7.5</v>
      </c>
      <c r="I45" s="286">
        <v>0</v>
      </c>
      <c r="J45" s="292">
        <f>'10 Квартал Финансирование '!I45/1.2</f>
        <v>0</v>
      </c>
      <c r="K45" s="286">
        <v>0</v>
      </c>
      <c r="L45" s="292">
        <f>'10 Квартал Финансирование '!K45/1.2</f>
        <v>0</v>
      </c>
      <c r="M45" s="292">
        <v>0</v>
      </c>
      <c r="N45" s="292">
        <f>'10 Квартал Финансирование '!M45/1.2</f>
        <v>0</v>
      </c>
      <c r="O45" s="292">
        <v>0</v>
      </c>
      <c r="P45" s="292">
        <f>'10 Квартал Финансирование '!O45/1.2</f>
        <v>7.5</v>
      </c>
      <c r="Q45" s="286">
        <v>0</v>
      </c>
      <c r="R45" s="286">
        <v>0</v>
      </c>
      <c r="S45" s="286">
        <v>0</v>
      </c>
      <c r="T45" s="286">
        <f t="shared" si="25"/>
        <v>-7.5</v>
      </c>
      <c r="U45" s="286">
        <f t="shared" si="26"/>
        <v>-100</v>
      </c>
      <c r="V45" s="287" t="str">
        <f>'10 Квартал Финансирование '!T45</f>
        <v>Выполнение запланировано в 4 квартале 2024г.</v>
      </c>
    </row>
    <row r="46" spans="1:22" s="288" customFormat="1" ht="35.25" customHeight="1" x14ac:dyDescent="0.25">
      <c r="A46" s="289">
        <f>'10 Квартал Финансирование '!A46</f>
        <v>4</v>
      </c>
      <c r="B46" s="290" t="str">
        <f>'10 Квартал Финансирование '!B46</f>
        <v>НОВОЕ СТРОИТЕЛЬСТВО</v>
      </c>
      <c r="C46" s="286">
        <f>'10 Квартал Финансирование '!C46</f>
        <v>0</v>
      </c>
      <c r="D46" s="286">
        <v>0</v>
      </c>
      <c r="E46" s="286">
        <f>H46</f>
        <v>0</v>
      </c>
      <c r="F46" s="286">
        <v>0</v>
      </c>
      <c r="G46" s="286">
        <v>0</v>
      </c>
      <c r="H46" s="286">
        <v>0</v>
      </c>
      <c r="I46" s="286">
        <f>I47+I48</f>
        <v>1.2367324800000001</v>
      </c>
      <c r="J46" s="286">
        <v>0</v>
      </c>
      <c r="K46" s="286">
        <v>0</v>
      </c>
      <c r="L46" s="286">
        <v>0</v>
      </c>
      <c r="M46" s="286">
        <f>M47+M48</f>
        <v>1.2367324800000001</v>
      </c>
      <c r="N46" s="286">
        <v>0</v>
      </c>
      <c r="O46" s="286">
        <v>0</v>
      </c>
      <c r="P46" s="286">
        <v>0</v>
      </c>
      <c r="Q46" s="286">
        <v>0</v>
      </c>
      <c r="R46" s="286">
        <v>0</v>
      </c>
      <c r="S46" s="286">
        <v>0</v>
      </c>
      <c r="T46" s="286">
        <f t="shared" si="25"/>
        <v>1.2367324800000001</v>
      </c>
      <c r="U46" s="286">
        <f t="shared" si="25"/>
        <v>-1.2367324800000001</v>
      </c>
      <c r="V46" s="287">
        <f>'10 Квартал Финансирование '!T46</f>
        <v>0</v>
      </c>
    </row>
    <row r="47" spans="1:22" s="301" customFormat="1" ht="33.75" customHeight="1" x14ac:dyDescent="0.25">
      <c r="A47" s="295" t="str">
        <f>'10 Квартал Финансирование '!A47</f>
        <v>4.1</v>
      </c>
      <c r="B47" s="296" t="str">
        <f>'10 Квартал Финансирование '!B47</f>
        <v>КЛ 10кВ от 2БКТП 352 до муфты в сторону БКТП 345</v>
      </c>
      <c r="C47" s="296" t="str">
        <f>'10 Квартал Финансирование '!C47</f>
        <v>O_KSK2024_006</v>
      </c>
      <c r="D47" s="297">
        <v>0</v>
      </c>
      <c r="E47" s="297">
        <f t="shared" ref="E47" si="28">H47</f>
        <v>0</v>
      </c>
      <c r="F47" s="297">
        <v>0</v>
      </c>
      <c r="G47" s="297">
        <v>0</v>
      </c>
      <c r="H47" s="297">
        <f t="shared" ref="H47" si="29">J47+L47+N47+P47</f>
        <v>0</v>
      </c>
      <c r="I47" s="297">
        <f>'10 Квартал Финансирование '!H47/1.2</f>
        <v>0.56764654999999997</v>
      </c>
      <c r="J47" s="298">
        <v>0</v>
      </c>
      <c r="K47" s="298">
        <v>0</v>
      </c>
      <c r="L47" s="298">
        <v>0</v>
      </c>
      <c r="M47" s="297">
        <f>'10 Квартал Финансирование '!L47/1.2</f>
        <v>0.56764654999999997</v>
      </c>
      <c r="N47" s="298">
        <v>0</v>
      </c>
      <c r="O47" s="298">
        <v>0</v>
      </c>
      <c r="P47" s="297">
        <f>'10 Квартал Финансирование '!O47/1.2</f>
        <v>0</v>
      </c>
      <c r="Q47" s="297">
        <v>0</v>
      </c>
      <c r="R47" s="297">
        <v>0</v>
      </c>
      <c r="S47" s="297">
        <v>0</v>
      </c>
      <c r="T47" s="297">
        <f t="shared" ref="T47" si="30">I47-H47</f>
        <v>0.56764654999999997</v>
      </c>
      <c r="U47" s="299">
        <v>0</v>
      </c>
      <c r="V47" s="300" t="str">
        <f>'10 Квартал Финансирование '!T47</f>
        <v>Развитие электрической сети, связанное с подключением новых потребителей</v>
      </c>
    </row>
    <row r="48" spans="1:22" s="301" customFormat="1" ht="33.75" customHeight="1" x14ac:dyDescent="0.25">
      <c r="A48" s="295" t="str">
        <f>'10 Квартал Финансирование '!A48</f>
        <v>4.2</v>
      </c>
      <c r="B48" s="296" t="str">
        <f>'10 Квартал Финансирование '!B48</f>
        <v>КЛ 10кВ от 2БКТП 352 до ТП 14</v>
      </c>
      <c r="C48" s="296" t="str">
        <f>'10 Квартал Финансирование '!C48</f>
        <v>O_KSK2024_001</v>
      </c>
      <c r="D48" s="297">
        <v>0</v>
      </c>
      <c r="E48" s="297">
        <f t="shared" ref="E48" si="31">H48</f>
        <v>0</v>
      </c>
      <c r="F48" s="297">
        <v>0</v>
      </c>
      <c r="G48" s="297">
        <v>0</v>
      </c>
      <c r="H48" s="297">
        <f t="shared" ref="H48" si="32">J48+L48+N48+P48</f>
        <v>0</v>
      </c>
      <c r="I48" s="297">
        <f>'10 Квартал Финансирование '!H48/1.2</f>
        <v>0.66908593000000005</v>
      </c>
      <c r="J48" s="298">
        <v>0</v>
      </c>
      <c r="K48" s="298">
        <v>0</v>
      </c>
      <c r="L48" s="298">
        <v>0</v>
      </c>
      <c r="M48" s="297">
        <f>'10 Квартал Финансирование '!L48/1.2</f>
        <v>0.66908593000000005</v>
      </c>
      <c r="N48" s="298">
        <v>0</v>
      </c>
      <c r="O48" s="298">
        <v>0</v>
      </c>
      <c r="P48" s="297">
        <f>'10 Квартал Финансирование '!O48/1.2</f>
        <v>0</v>
      </c>
      <c r="Q48" s="297">
        <v>0</v>
      </c>
      <c r="R48" s="297">
        <v>0</v>
      </c>
      <c r="S48" s="297">
        <v>0</v>
      </c>
      <c r="T48" s="297">
        <f t="shared" ref="T48" si="33">I48-H48</f>
        <v>0.66908593000000005</v>
      </c>
      <c r="U48" s="299">
        <v>0</v>
      </c>
      <c r="V48" s="300" t="str">
        <f>'10 Квартал Финансирование '!T48</f>
        <v>Развитие электрической сети, связанное с подключением новых потребителей</v>
      </c>
    </row>
    <row r="51" spans="1:22" ht="18.75" x14ac:dyDescent="0.3">
      <c r="A51" s="302" t="s">
        <v>877</v>
      </c>
      <c r="B51" s="302"/>
      <c r="C51" s="302"/>
      <c r="D51" s="302"/>
      <c r="E51" s="302"/>
      <c r="F51" s="302"/>
      <c r="G51" s="302"/>
      <c r="H51" s="302"/>
      <c r="I51" s="302"/>
      <c r="J51" s="302"/>
      <c r="K51" s="302"/>
      <c r="L51" s="302"/>
      <c r="M51" s="302"/>
      <c r="N51" s="302"/>
      <c r="O51" s="302"/>
      <c r="P51" s="302"/>
      <c r="Q51" s="302"/>
      <c r="R51" s="302"/>
      <c r="S51" s="302"/>
      <c r="T51" s="302"/>
      <c r="U51" s="302"/>
      <c r="V51" s="302"/>
    </row>
  </sheetData>
  <mergeCells count="30">
    <mergeCell ref="A51:V51"/>
    <mergeCell ref="V15:V18"/>
    <mergeCell ref="F17:F18"/>
    <mergeCell ref="G17:G18"/>
    <mergeCell ref="H17:I17"/>
    <mergeCell ref="J17:K17"/>
    <mergeCell ref="L17:M17"/>
    <mergeCell ref="N17:O17"/>
    <mergeCell ref="P17:Q17"/>
    <mergeCell ref="R17:R18"/>
    <mergeCell ref="S17:S18"/>
    <mergeCell ref="D15:D18"/>
    <mergeCell ref="E15:E18"/>
    <mergeCell ref="A13:V13"/>
    <mergeCell ref="A14:V14"/>
    <mergeCell ref="A15:A18"/>
    <mergeCell ref="B15:B18"/>
    <mergeCell ref="C15:C18"/>
    <mergeCell ref="F15:G16"/>
    <mergeCell ref="H15:Q16"/>
    <mergeCell ref="R15:S16"/>
    <mergeCell ref="T15:U17"/>
    <mergeCell ref="U1:V1"/>
    <mergeCell ref="T3:V3"/>
    <mergeCell ref="A12:V12"/>
    <mergeCell ref="A4:V4"/>
    <mergeCell ref="A6:V6"/>
    <mergeCell ref="A7:V7"/>
    <mergeCell ref="A9:V9"/>
    <mergeCell ref="A10:V10"/>
  </mergeCells>
  <printOptions horizontalCentered="1"/>
  <pageMargins left="0.19685039370078741" right="0.11811023622047245" top="0.74803149606299213" bottom="0.55118110236220474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CL55"/>
  <sheetViews>
    <sheetView view="pageBreakPreview" zoomScale="50" zoomScaleNormal="100" zoomScaleSheetLayoutView="50" workbookViewId="0">
      <selection activeCell="BW22" sqref="BW22"/>
    </sheetView>
  </sheetViews>
  <sheetFormatPr defaultRowHeight="15" x14ac:dyDescent="0.25"/>
  <cols>
    <col min="1" max="1" width="11.28515625" style="266" customWidth="1"/>
    <col min="2" max="2" width="42.28515625" style="266" customWidth="1"/>
    <col min="3" max="3" width="19.42578125" style="266" customWidth="1"/>
    <col min="4" max="4" width="19" style="266" customWidth="1"/>
    <col min="5" max="5" width="11.28515625" style="266" customWidth="1"/>
    <col min="6" max="6" width="11.5703125" style="266" customWidth="1"/>
    <col min="7" max="8" width="9.140625" style="266" customWidth="1"/>
    <col min="9" max="9" width="11.5703125" style="266" customWidth="1"/>
    <col min="10" max="10" width="9.140625" style="266" customWidth="1"/>
    <col min="11" max="11" width="11.5703125" style="266" customWidth="1"/>
    <col min="12" max="12" width="11" style="266" customWidth="1"/>
    <col min="13" max="13" width="12.5703125" style="266" customWidth="1"/>
    <col min="14" max="15" width="9.140625" style="266" customWidth="1"/>
    <col min="16" max="16" width="10.5703125" style="266" customWidth="1"/>
    <col min="17" max="17" width="9.140625" style="266" customWidth="1"/>
    <col min="18" max="18" width="10.7109375" style="266" customWidth="1"/>
    <col min="19" max="19" width="10.85546875" style="266" customWidth="1"/>
    <col min="20" max="20" width="11.85546875" style="266" customWidth="1"/>
    <col min="21" max="22" width="9.140625" style="266" customWidth="1"/>
    <col min="23" max="23" width="11" style="266" customWidth="1"/>
    <col min="24" max="24" width="9.140625" style="266" customWidth="1"/>
    <col min="25" max="25" width="10.5703125" style="266" customWidth="1"/>
    <col min="26" max="26" width="11.5703125" style="266" customWidth="1"/>
    <col min="27" max="27" width="12.140625" style="266" customWidth="1"/>
    <col min="28" max="29" width="9.140625" style="266" customWidth="1"/>
    <col min="30" max="30" width="10.5703125" style="266" customWidth="1"/>
    <col min="31" max="31" width="9.140625" style="266" customWidth="1"/>
    <col min="32" max="32" width="10.7109375" style="266" customWidth="1"/>
    <col min="33" max="33" width="10.85546875" style="266" customWidth="1"/>
    <col min="34" max="34" width="11.7109375" style="266" customWidth="1"/>
    <col min="35" max="36" width="9.140625" style="266" customWidth="1"/>
    <col min="37" max="37" width="11.140625" style="266" customWidth="1"/>
    <col min="38" max="38" width="9.140625" style="266" customWidth="1"/>
    <col min="39" max="39" width="11.42578125" style="266" customWidth="1"/>
    <col min="40" max="40" width="11.140625" style="266" customWidth="1"/>
    <col min="41" max="42" width="11" style="266" customWidth="1"/>
    <col min="43" max="43" width="9.42578125" style="266" customWidth="1"/>
    <col min="44" max="44" width="11.7109375" style="266" customWidth="1"/>
    <col min="45" max="45" width="9.140625" style="266"/>
    <col min="46" max="46" width="11.5703125" style="266" customWidth="1"/>
    <col min="47" max="47" width="10.85546875" style="266" customWidth="1"/>
    <col min="48" max="48" width="10.5703125" style="266" customWidth="1"/>
    <col min="49" max="50" width="9.140625" style="266"/>
    <col min="51" max="51" width="10.5703125" style="266" customWidth="1"/>
    <col min="52" max="52" width="9.140625" style="266"/>
    <col min="53" max="53" width="9.5703125" style="266" bestFit="1" customWidth="1"/>
    <col min="54" max="54" width="11" style="266" customWidth="1"/>
    <col min="55" max="55" width="9.85546875" style="266" bestFit="1" customWidth="1"/>
    <col min="56" max="57" width="9.28515625" style="266" bestFit="1" customWidth="1"/>
    <col min="58" max="58" width="9.85546875" style="266" bestFit="1" customWidth="1"/>
    <col min="59" max="60" width="9.28515625" style="266" bestFit="1" customWidth="1"/>
    <col min="61" max="61" width="10.7109375" style="266" customWidth="1"/>
    <col min="62" max="62" width="9.85546875" style="266" bestFit="1" customWidth="1"/>
    <col min="63" max="64" width="9.28515625" style="266" bestFit="1" customWidth="1"/>
    <col min="65" max="65" width="9.85546875" style="266" bestFit="1" customWidth="1"/>
    <col min="66" max="66" width="9.28515625" style="266" bestFit="1" customWidth="1"/>
    <col min="67" max="67" width="9.85546875" style="266" bestFit="1" customWidth="1"/>
    <col min="68" max="68" width="10.5703125" style="266" customWidth="1"/>
    <col min="69" max="69" width="12.140625" style="266" customWidth="1"/>
    <col min="70" max="70" width="9.7109375" style="266" bestFit="1" customWidth="1"/>
    <col min="71" max="71" width="9.28515625" style="266" bestFit="1" customWidth="1"/>
    <col min="72" max="72" width="11.42578125" style="266" customWidth="1"/>
    <col min="73" max="73" width="9.28515625" style="266" bestFit="1" customWidth="1"/>
    <col min="74" max="74" width="13" style="266" customWidth="1"/>
    <col min="75" max="75" width="12.5703125" style="266" customWidth="1"/>
    <col min="76" max="76" width="14.5703125" style="266" customWidth="1"/>
    <col min="77" max="77" width="10.140625" style="266" customWidth="1"/>
    <col min="78" max="78" width="10.28515625" style="266" customWidth="1"/>
    <col min="79" max="79" width="42.28515625" style="266" customWidth="1"/>
    <col min="80" max="16384" width="9.140625" style="266"/>
  </cols>
  <sheetData>
    <row r="1" spans="1:90" ht="18.75" x14ac:dyDescent="0.25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198"/>
      <c r="AG1" s="198"/>
      <c r="AH1" s="198"/>
      <c r="AI1" s="198"/>
      <c r="AJ1" s="202"/>
      <c r="AK1" s="198"/>
      <c r="AL1" s="198"/>
      <c r="AM1" s="201" t="s">
        <v>41</v>
      </c>
      <c r="AN1" s="198"/>
      <c r="AO1" s="198"/>
      <c r="AP1" s="198"/>
      <c r="AQ1" s="198"/>
      <c r="AR1" s="198"/>
      <c r="AS1" s="198"/>
      <c r="AT1" s="198"/>
      <c r="AU1" s="198"/>
      <c r="AV1" s="198"/>
      <c r="AW1" s="198"/>
      <c r="AX1" s="198"/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8"/>
      <c r="BN1" s="198"/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265"/>
      <c r="CB1" s="265"/>
      <c r="CC1" s="265"/>
      <c r="CD1" s="265"/>
      <c r="CE1" s="265"/>
      <c r="CF1" s="265"/>
      <c r="CG1" s="265"/>
      <c r="CH1" s="265"/>
      <c r="CI1" s="265"/>
      <c r="CJ1" s="265"/>
      <c r="CK1" s="265"/>
      <c r="CL1" s="265"/>
    </row>
    <row r="2" spans="1:90" ht="18.75" x14ac:dyDescent="0.3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198"/>
      <c r="AG2" s="198"/>
      <c r="AH2" s="198"/>
      <c r="AI2" s="198"/>
      <c r="AJ2" s="202"/>
      <c r="AK2" s="198"/>
      <c r="AL2" s="198"/>
      <c r="AM2" s="205" t="s">
        <v>17</v>
      </c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8"/>
      <c r="BP2" s="198"/>
      <c r="BQ2" s="198"/>
      <c r="BR2" s="198"/>
      <c r="BS2" s="198"/>
      <c r="BT2" s="198"/>
      <c r="BU2" s="198"/>
      <c r="BV2" s="198"/>
      <c r="BW2" s="198"/>
      <c r="BX2" s="198"/>
      <c r="BY2" s="198"/>
      <c r="BZ2" s="198"/>
      <c r="CA2" s="265"/>
      <c r="CB2" s="265"/>
      <c r="CC2" s="265"/>
      <c r="CD2" s="265"/>
      <c r="CE2" s="265"/>
      <c r="CF2" s="265"/>
      <c r="CG2" s="265"/>
      <c r="CH2" s="265"/>
      <c r="CI2" s="265"/>
      <c r="CJ2" s="265"/>
      <c r="CK2" s="265"/>
      <c r="CL2" s="265"/>
    </row>
    <row r="3" spans="1:90" ht="18.75" x14ac:dyDescent="0.3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198"/>
      <c r="AG3" s="198"/>
      <c r="AH3" s="198"/>
      <c r="AI3" s="198"/>
      <c r="AJ3" s="303" t="s">
        <v>888</v>
      </c>
      <c r="AK3" s="303"/>
      <c r="AL3" s="303"/>
      <c r="AM3" s="303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198"/>
      <c r="BZ3" s="198"/>
      <c r="CA3" s="265"/>
      <c r="CB3" s="265"/>
      <c r="CC3" s="265"/>
      <c r="CD3" s="265"/>
      <c r="CE3" s="265"/>
      <c r="CF3" s="265"/>
      <c r="CG3" s="265"/>
      <c r="CH3" s="265"/>
      <c r="CI3" s="265"/>
      <c r="CJ3" s="265"/>
      <c r="CK3" s="265"/>
      <c r="CL3" s="265"/>
    </row>
    <row r="4" spans="1:90" ht="18.75" x14ac:dyDescent="0.3">
      <c r="A4" s="267" t="s">
        <v>930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  <c r="BD4" s="304"/>
      <c r="BE4" s="304"/>
      <c r="BF4" s="304"/>
      <c r="BG4" s="304"/>
      <c r="BH4" s="304"/>
      <c r="BI4" s="304"/>
      <c r="BJ4" s="304"/>
      <c r="BK4" s="304"/>
      <c r="BL4" s="304"/>
      <c r="BM4" s="304"/>
      <c r="BN4" s="304"/>
      <c r="BO4" s="304"/>
      <c r="BP4" s="304"/>
      <c r="BQ4" s="304"/>
      <c r="BR4" s="304"/>
      <c r="BS4" s="304"/>
      <c r="BT4" s="304"/>
      <c r="BU4" s="304"/>
      <c r="BV4" s="304"/>
      <c r="BW4" s="304"/>
      <c r="BX4" s="304"/>
      <c r="BY4" s="304"/>
      <c r="BZ4" s="304"/>
      <c r="CA4" s="304"/>
      <c r="CB4" s="305"/>
      <c r="CC4" s="265"/>
      <c r="CD4" s="265"/>
      <c r="CE4" s="265"/>
      <c r="CF4" s="265"/>
      <c r="CG4" s="265"/>
      <c r="CH4" s="265"/>
      <c r="CI4" s="265"/>
      <c r="CJ4" s="265"/>
      <c r="CK4" s="265"/>
      <c r="CL4" s="265"/>
    </row>
    <row r="5" spans="1:90" ht="15.75" x14ac:dyDescent="0.25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198"/>
      <c r="AG5" s="198"/>
      <c r="AH5" s="198"/>
      <c r="AI5" s="198"/>
      <c r="AJ5" s="202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198"/>
      <c r="BN5" s="198"/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265"/>
      <c r="CD5" s="265"/>
      <c r="CE5" s="265"/>
      <c r="CF5" s="265"/>
      <c r="CG5" s="265"/>
      <c r="CH5" s="265"/>
      <c r="CI5" s="265"/>
      <c r="CJ5" s="265"/>
      <c r="CK5" s="265"/>
      <c r="CL5" s="265"/>
    </row>
    <row r="6" spans="1:90" ht="18.75" x14ac:dyDescent="0.3">
      <c r="A6" s="209" t="s">
        <v>968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306"/>
      <c r="AO6" s="306"/>
      <c r="AP6" s="306"/>
      <c r="AQ6" s="306"/>
      <c r="AR6" s="306"/>
      <c r="AS6" s="306"/>
      <c r="AT6" s="306"/>
      <c r="AU6" s="306"/>
      <c r="AV6" s="306"/>
      <c r="AW6" s="306"/>
      <c r="AX6" s="306"/>
      <c r="AY6" s="306"/>
      <c r="AZ6" s="306"/>
      <c r="BA6" s="306"/>
      <c r="BB6" s="306"/>
      <c r="BC6" s="306"/>
      <c r="BD6" s="306"/>
      <c r="BE6" s="306"/>
      <c r="BF6" s="306"/>
      <c r="BG6" s="306"/>
      <c r="BH6" s="306"/>
      <c r="BI6" s="306"/>
      <c r="BJ6" s="306"/>
      <c r="BK6" s="306"/>
      <c r="BL6" s="306"/>
      <c r="BM6" s="306"/>
      <c r="BN6" s="306"/>
      <c r="BO6" s="306"/>
      <c r="BP6" s="306"/>
      <c r="BQ6" s="306"/>
      <c r="BR6" s="306"/>
      <c r="BS6" s="306"/>
      <c r="BT6" s="306"/>
      <c r="BU6" s="306"/>
      <c r="BV6" s="306"/>
      <c r="BW6" s="306"/>
      <c r="BX6" s="306"/>
      <c r="BY6" s="306"/>
      <c r="BZ6" s="306"/>
      <c r="CA6" s="306"/>
      <c r="CB6" s="210"/>
      <c r="CC6" s="265"/>
      <c r="CD6" s="265"/>
      <c r="CE6" s="265"/>
      <c r="CF6" s="265"/>
      <c r="CG6" s="265"/>
      <c r="CH6" s="265"/>
      <c r="CI6" s="265"/>
      <c r="CJ6" s="265"/>
      <c r="CK6" s="265"/>
      <c r="CL6" s="265"/>
    </row>
    <row r="7" spans="1:90" ht="18.75" x14ac:dyDescent="0.3">
      <c r="A7" s="209" t="s">
        <v>20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306"/>
      <c r="AO7" s="306"/>
      <c r="AP7" s="306"/>
      <c r="AQ7" s="306"/>
      <c r="AR7" s="306"/>
      <c r="AS7" s="306"/>
      <c r="AT7" s="306"/>
      <c r="AU7" s="306"/>
      <c r="AV7" s="306"/>
      <c r="AW7" s="306"/>
      <c r="AX7" s="306"/>
      <c r="AY7" s="306"/>
      <c r="AZ7" s="306"/>
      <c r="BA7" s="306"/>
      <c r="BB7" s="306"/>
      <c r="BC7" s="306"/>
      <c r="BD7" s="306"/>
      <c r="BE7" s="306"/>
      <c r="BF7" s="306"/>
      <c r="BG7" s="306"/>
      <c r="BH7" s="306"/>
      <c r="BI7" s="306"/>
      <c r="BJ7" s="306"/>
      <c r="BK7" s="306"/>
      <c r="BL7" s="306"/>
      <c r="BM7" s="306"/>
      <c r="BN7" s="306"/>
      <c r="BO7" s="306"/>
      <c r="BP7" s="306"/>
      <c r="BQ7" s="306"/>
      <c r="BR7" s="306"/>
      <c r="BS7" s="306"/>
      <c r="BT7" s="306"/>
      <c r="BU7" s="306"/>
      <c r="BV7" s="306"/>
      <c r="BW7" s="306"/>
      <c r="BX7" s="306"/>
      <c r="BY7" s="306"/>
      <c r="BZ7" s="306"/>
      <c r="CA7" s="306"/>
      <c r="CB7" s="210"/>
      <c r="CC7" s="265"/>
      <c r="CD7" s="265"/>
      <c r="CE7" s="265"/>
      <c r="CF7" s="265"/>
      <c r="CG7" s="265"/>
      <c r="CH7" s="265"/>
      <c r="CI7" s="265"/>
      <c r="CJ7" s="265"/>
      <c r="CK7" s="265"/>
      <c r="CL7" s="265"/>
    </row>
    <row r="8" spans="1:90" ht="15.75" x14ac:dyDescent="0.25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198"/>
      <c r="AG8" s="198"/>
      <c r="AH8" s="198"/>
      <c r="AI8" s="198"/>
      <c r="AJ8" s="202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  <c r="CC8" s="265"/>
      <c r="CD8" s="265"/>
      <c r="CE8" s="265"/>
      <c r="CF8" s="265"/>
      <c r="CG8" s="265"/>
      <c r="CH8" s="265"/>
      <c r="CI8" s="265"/>
      <c r="CJ8" s="265"/>
      <c r="CK8" s="265"/>
      <c r="CL8" s="265"/>
    </row>
    <row r="9" spans="1:90" ht="15.75" x14ac:dyDescent="0.25">
      <c r="A9" s="272" t="s">
        <v>24</v>
      </c>
      <c r="B9" s="272"/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72"/>
      <c r="V9" s="272"/>
      <c r="W9" s="272"/>
      <c r="X9" s="272"/>
      <c r="Y9" s="272"/>
      <c r="Z9" s="272"/>
      <c r="AA9" s="272"/>
      <c r="AB9" s="272"/>
      <c r="AC9" s="272"/>
      <c r="AD9" s="272"/>
      <c r="AE9" s="272"/>
      <c r="AF9" s="272"/>
      <c r="AG9" s="272"/>
      <c r="AH9" s="272"/>
      <c r="AI9" s="272"/>
      <c r="AJ9" s="272"/>
      <c r="AK9" s="272"/>
      <c r="AL9" s="272"/>
      <c r="AM9" s="272"/>
      <c r="AN9" s="307"/>
      <c r="AO9" s="307"/>
      <c r="AP9" s="307"/>
      <c r="AQ9" s="307"/>
      <c r="AR9" s="307"/>
      <c r="AS9" s="307"/>
      <c r="AT9" s="307"/>
      <c r="AU9" s="307"/>
      <c r="AV9" s="307"/>
      <c r="AW9" s="307"/>
      <c r="AX9" s="307"/>
      <c r="AY9" s="307"/>
      <c r="AZ9" s="307"/>
      <c r="BA9" s="307"/>
      <c r="BB9" s="307"/>
      <c r="BC9" s="307"/>
      <c r="BD9" s="307"/>
      <c r="BE9" s="307"/>
      <c r="BF9" s="307"/>
      <c r="BG9" s="307"/>
      <c r="BH9" s="307"/>
      <c r="BI9" s="307"/>
      <c r="BJ9" s="307"/>
      <c r="BK9" s="307"/>
      <c r="BL9" s="307"/>
      <c r="BM9" s="307"/>
      <c r="BN9" s="307"/>
      <c r="BO9" s="307"/>
      <c r="BP9" s="307"/>
      <c r="BQ9" s="307"/>
      <c r="BR9" s="307"/>
      <c r="BS9" s="307"/>
      <c r="BT9" s="307"/>
      <c r="BU9" s="307"/>
      <c r="BV9" s="307"/>
      <c r="BW9" s="307"/>
      <c r="BX9" s="307"/>
      <c r="BY9" s="307"/>
      <c r="BZ9" s="307"/>
      <c r="CA9" s="307"/>
      <c r="CB9" s="308"/>
      <c r="CC9" s="265"/>
      <c r="CD9" s="265"/>
      <c r="CE9" s="265"/>
      <c r="CF9" s="265"/>
      <c r="CG9" s="265"/>
      <c r="CH9" s="265"/>
      <c r="CI9" s="265"/>
      <c r="CJ9" s="265"/>
      <c r="CK9" s="265"/>
      <c r="CL9" s="265"/>
    </row>
    <row r="10" spans="1:90" ht="15.75" x14ac:dyDescent="0.25">
      <c r="A10" s="274" t="s">
        <v>18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309"/>
      <c r="AO10" s="309"/>
      <c r="AP10" s="309"/>
      <c r="AQ10" s="309"/>
      <c r="AR10" s="309"/>
      <c r="AS10" s="309"/>
      <c r="AT10" s="309"/>
      <c r="AU10" s="309"/>
      <c r="AV10" s="309"/>
      <c r="AW10" s="309"/>
      <c r="AX10" s="309"/>
      <c r="AY10" s="309"/>
      <c r="AZ10" s="309"/>
      <c r="BA10" s="309"/>
      <c r="BB10" s="309"/>
      <c r="BC10" s="309"/>
      <c r="BD10" s="309"/>
      <c r="BE10" s="309"/>
      <c r="BF10" s="309"/>
      <c r="BG10" s="309"/>
      <c r="BH10" s="309"/>
      <c r="BI10" s="309"/>
      <c r="BJ10" s="309"/>
      <c r="BK10" s="309"/>
      <c r="BL10" s="309"/>
      <c r="BM10" s="309"/>
      <c r="BN10" s="309"/>
      <c r="BO10" s="309"/>
      <c r="BP10" s="309"/>
      <c r="BQ10" s="309"/>
      <c r="BR10" s="309"/>
      <c r="BS10" s="309"/>
      <c r="BT10" s="309"/>
      <c r="BU10" s="309"/>
      <c r="BV10" s="309"/>
      <c r="BW10" s="309"/>
      <c r="BX10" s="309"/>
      <c r="BY10" s="309"/>
      <c r="BZ10" s="309"/>
      <c r="CA10" s="309"/>
      <c r="CB10" s="309"/>
      <c r="CC10" s="265"/>
      <c r="CD10" s="265"/>
      <c r="CE10" s="265"/>
      <c r="CF10" s="265"/>
      <c r="CG10" s="265"/>
      <c r="CH10" s="265"/>
      <c r="CI10" s="265"/>
      <c r="CJ10" s="265"/>
      <c r="CK10" s="265"/>
      <c r="CL10" s="265"/>
    </row>
    <row r="11" spans="1:90" ht="15.75" x14ac:dyDescent="0.25">
      <c r="A11" s="275"/>
      <c r="B11" s="275"/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275"/>
      <c r="Y11" s="275"/>
      <c r="Z11" s="275"/>
      <c r="AA11" s="275"/>
      <c r="AB11" s="275"/>
      <c r="AC11" s="275"/>
      <c r="AD11" s="275"/>
      <c r="AE11" s="275"/>
      <c r="AF11" s="198"/>
      <c r="AG11" s="198"/>
      <c r="AH11" s="198"/>
      <c r="AI11" s="198"/>
      <c r="AJ11" s="202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8"/>
      <c r="CC11" s="265"/>
      <c r="CD11" s="265"/>
      <c r="CE11" s="265"/>
      <c r="CF11" s="265"/>
      <c r="CG11" s="265"/>
      <c r="CH11" s="265"/>
      <c r="CI11" s="265"/>
      <c r="CJ11" s="265"/>
      <c r="CK11" s="265"/>
      <c r="CL11" s="265"/>
    </row>
    <row r="12" spans="1:90" ht="18.75" x14ac:dyDescent="0.25">
      <c r="A12" s="277" t="s">
        <v>931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10"/>
      <c r="CC12" s="265"/>
      <c r="CD12" s="265"/>
      <c r="CE12" s="265"/>
      <c r="CF12" s="265"/>
      <c r="CG12" s="265"/>
      <c r="CH12" s="265"/>
      <c r="CI12" s="265"/>
      <c r="CJ12" s="265"/>
      <c r="CK12" s="265"/>
      <c r="CL12" s="265"/>
    </row>
    <row r="13" spans="1:90" ht="15.75" x14ac:dyDescent="0.25">
      <c r="A13" s="274" t="s">
        <v>25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309"/>
      <c r="AO13" s="309"/>
      <c r="AP13" s="309"/>
      <c r="AQ13" s="309"/>
      <c r="AR13" s="309"/>
      <c r="AS13" s="309"/>
      <c r="AT13" s="309"/>
      <c r="AU13" s="309"/>
      <c r="AV13" s="309"/>
      <c r="AW13" s="309"/>
      <c r="AX13" s="309"/>
      <c r="AY13" s="309"/>
      <c r="AZ13" s="309"/>
      <c r="BA13" s="309"/>
      <c r="BB13" s="309"/>
      <c r="BC13" s="309"/>
      <c r="BD13" s="309"/>
      <c r="BE13" s="309"/>
      <c r="BF13" s="309"/>
      <c r="BG13" s="309"/>
      <c r="BH13" s="309"/>
      <c r="BI13" s="309"/>
      <c r="BJ13" s="309"/>
      <c r="BK13" s="309"/>
      <c r="BL13" s="309"/>
      <c r="BM13" s="309"/>
      <c r="BN13" s="309"/>
      <c r="BO13" s="309"/>
      <c r="BP13" s="309"/>
      <c r="BQ13" s="309"/>
      <c r="BR13" s="309"/>
      <c r="BS13" s="309"/>
      <c r="BT13" s="309"/>
      <c r="BU13" s="309"/>
      <c r="BV13" s="309"/>
      <c r="BW13" s="309"/>
      <c r="BX13" s="309"/>
      <c r="BY13" s="309"/>
      <c r="BZ13" s="309"/>
      <c r="CA13" s="309"/>
      <c r="CB13" s="309"/>
      <c r="CC13" s="265"/>
      <c r="CD13" s="265"/>
      <c r="CE13" s="265"/>
      <c r="CF13" s="265"/>
      <c r="CG13" s="265"/>
      <c r="CH13" s="265"/>
      <c r="CI13" s="265"/>
      <c r="CJ13" s="265"/>
      <c r="CK13" s="265"/>
      <c r="CL13" s="265"/>
    </row>
    <row r="14" spans="1:90" ht="15.75" x14ac:dyDescent="0.25">
      <c r="A14" s="198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198"/>
      <c r="BE14" s="198"/>
      <c r="BF14" s="198"/>
      <c r="BG14" s="198"/>
      <c r="BH14" s="198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198"/>
      <c r="BV14" s="198"/>
      <c r="BW14" s="198"/>
      <c r="BX14" s="198"/>
      <c r="BY14" s="198"/>
      <c r="BZ14" s="198"/>
      <c r="CA14" s="198"/>
      <c r="CB14" s="198"/>
      <c r="CC14" s="265"/>
      <c r="CD14" s="265"/>
      <c r="CE14" s="265"/>
      <c r="CF14" s="265"/>
      <c r="CG14" s="265"/>
      <c r="CH14" s="265"/>
      <c r="CI14" s="265"/>
      <c r="CJ14" s="265"/>
      <c r="CK14" s="265"/>
      <c r="CL14" s="265"/>
    </row>
    <row r="15" spans="1:90" ht="38.25" customHeight="1" x14ac:dyDescent="0.25">
      <c r="A15" s="312" t="s">
        <v>881</v>
      </c>
      <c r="B15" s="313"/>
      <c r="C15" s="313"/>
      <c r="D15" s="313"/>
      <c r="E15" s="313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4"/>
      <c r="AO15" s="314"/>
      <c r="AP15" s="314"/>
      <c r="AQ15" s="314"/>
      <c r="AR15" s="314"/>
      <c r="AS15" s="314"/>
      <c r="AT15" s="314"/>
      <c r="AU15" s="314"/>
      <c r="AV15" s="314"/>
      <c r="AW15" s="314"/>
      <c r="AX15" s="314"/>
      <c r="AY15" s="314"/>
      <c r="AZ15" s="314"/>
      <c r="BA15" s="314"/>
      <c r="BB15" s="314"/>
      <c r="BC15" s="314"/>
      <c r="BD15" s="314"/>
      <c r="BE15" s="314"/>
      <c r="BF15" s="314"/>
      <c r="BG15" s="314"/>
      <c r="BH15" s="314"/>
      <c r="BI15" s="314"/>
      <c r="BJ15" s="314"/>
      <c r="BK15" s="314"/>
      <c r="BL15" s="314"/>
      <c r="BM15" s="314"/>
      <c r="BN15" s="314"/>
      <c r="BO15" s="314"/>
      <c r="BP15" s="314"/>
      <c r="BQ15" s="314"/>
      <c r="BR15" s="314"/>
      <c r="BS15" s="314"/>
      <c r="BT15" s="314"/>
      <c r="BU15" s="314"/>
      <c r="BV15" s="314"/>
      <c r="BW15" s="314"/>
      <c r="BX15" s="314"/>
      <c r="BY15" s="314"/>
      <c r="BZ15" s="314"/>
      <c r="CA15" s="314"/>
      <c r="CB15" s="198"/>
      <c r="CC15" s="265"/>
      <c r="CD15" s="265"/>
      <c r="CE15" s="265"/>
      <c r="CF15" s="265"/>
      <c r="CG15" s="265"/>
      <c r="CH15" s="265"/>
      <c r="CI15" s="265"/>
      <c r="CJ15" s="265"/>
      <c r="CK15" s="265"/>
      <c r="CL15" s="265"/>
    </row>
    <row r="16" spans="1:90" ht="24" customHeight="1" x14ac:dyDescent="0.25">
      <c r="A16" s="315" t="s">
        <v>893</v>
      </c>
      <c r="B16" s="315" t="s">
        <v>900</v>
      </c>
      <c r="C16" s="315" t="s">
        <v>42</v>
      </c>
      <c r="D16" s="315" t="s">
        <v>901</v>
      </c>
      <c r="E16" s="316" t="s">
        <v>953</v>
      </c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316"/>
      <c r="U16" s="316"/>
      <c r="V16" s="316"/>
      <c r="W16" s="316"/>
      <c r="X16" s="316"/>
      <c r="Y16" s="316"/>
      <c r="Z16" s="316"/>
      <c r="AA16" s="316"/>
      <c r="AB16" s="316"/>
      <c r="AC16" s="316"/>
      <c r="AD16" s="316"/>
      <c r="AE16" s="316"/>
      <c r="AF16" s="316"/>
      <c r="AG16" s="316"/>
      <c r="AH16" s="316"/>
      <c r="AI16" s="316"/>
      <c r="AJ16" s="316"/>
      <c r="AK16" s="316"/>
      <c r="AL16" s="316"/>
      <c r="AM16" s="316"/>
      <c r="AN16" s="316" t="s">
        <v>953</v>
      </c>
      <c r="AO16" s="316"/>
      <c r="AP16" s="316"/>
      <c r="AQ16" s="316"/>
      <c r="AR16" s="316"/>
      <c r="AS16" s="316"/>
      <c r="AT16" s="316"/>
      <c r="AU16" s="316"/>
      <c r="AV16" s="316"/>
      <c r="AW16" s="316"/>
      <c r="AX16" s="316"/>
      <c r="AY16" s="316"/>
      <c r="AZ16" s="316"/>
      <c r="BA16" s="316"/>
      <c r="BB16" s="316"/>
      <c r="BC16" s="316"/>
      <c r="BD16" s="316"/>
      <c r="BE16" s="316"/>
      <c r="BF16" s="316"/>
      <c r="BG16" s="316"/>
      <c r="BH16" s="316"/>
      <c r="BI16" s="316"/>
      <c r="BJ16" s="316"/>
      <c r="BK16" s="316"/>
      <c r="BL16" s="316"/>
      <c r="BM16" s="316"/>
      <c r="BN16" s="316"/>
      <c r="BO16" s="316"/>
      <c r="BP16" s="316"/>
      <c r="BQ16" s="316"/>
      <c r="BR16" s="316"/>
      <c r="BS16" s="316"/>
      <c r="BT16" s="316"/>
      <c r="BU16" s="316"/>
      <c r="BV16" s="316"/>
      <c r="BW16" s="316"/>
      <c r="BX16" s="316"/>
      <c r="BY16" s="316"/>
      <c r="BZ16" s="316"/>
      <c r="CA16" s="315" t="s">
        <v>3</v>
      </c>
      <c r="CB16" s="198"/>
      <c r="CC16" s="198"/>
      <c r="CD16" s="198"/>
      <c r="CE16" s="198"/>
      <c r="CF16" s="198"/>
      <c r="CG16" s="198"/>
      <c r="CH16" s="198"/>
      <c r="CI16" s="198"/>
      <c r="CJ16" s="198"/>
      <c r="CK16" s="198"/>
      <c r="CL16" s="198"/>
    </row>
    <row r="17" spans="1:90" ht="23.25" customHeight="1" x14ac:dyDescent="0.25">
      <c r="A17" s="315"/>
      <c r="B17" s="315"/>
      <c r="C17" s="315"/>
      <c r="D17" s="315"/>
      <c r="E17" s="316" t="s">
        <v>11</v>
      </c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316"/>
      <c r="AB17" s="316"/>
      <c r="AC17" s="316"/>
      <c r="AD17" s="316"/>
      <c r="AE17" s="316"/>
      <c r="AF17" s="316"/>
      <c r="AG17" s="316"/>
      <c r="AH17" s="316"/>
      <c r="AI17" s="316"/>
      <c r="AJ17" s="316"/>
      <c r="AK17" s="316"/>
      <c r="AL17" s="316"/>
      <c r="AM17" s="316"/>
      <c r="AN17" s="316" t="s">
        <v>12</v>
      </c>
      <c r="AO17" s="316"/>
      <c r="AP17" s="316"/>
      <c r="AQ17" s="316"/>
      <c r="AR17" s="316"/>
      <c r="AS17" s="316"/>
      <c r="AT17" s="316"/>
      <c r="AU17" s="316"/>
      <c r="AV17" s="316"/>
      <c r="AW17" s="316"/>
      <c r="AX17" s="316"/>
      <c r="AY17" s="316"/>
      <c r="AZ17" s="316"/>
      <c r="BA17" s="316"/>
      <c r="BB17" s="316"/>
      <c r="BC17" s="316"/>
      <c r="BD17" s="316"/>
      <c r="BE17" s="316"/>
      <c r="BF17" s="316"/>
      <c r="BG17" s="316"/>
      <c r="BH17" s="316"/>
      <c r="BI17" s="316"/>
      <c r="BJ17" s="316"/>
      <c r="BK17" s="316"/>
      <c r="BL17" s="316"/>
      <c r="BM17" s="316"/>
      <c r="BN17" s="316"/>
      <c r="BO17" s="316"/>
      <c r="BP17" s="316"/>
      <c r="BQ17" s="316"/>
      <c r="BR17" s="316"/>
      <c r="BS17" s="316"/>
      <c r="BT17" s="316"/>
      <c r="BU17" s="316"/>
      <c r="BV17" s="316"/>
      <c r="BW17" s="317" t="s">
        <v>913</v>
      </c>
      <c r="BX17" s="318"/>
      <c r="BY17" s="318"/>
      <c r="BZ17" s="319"/>
      <c r="CA17" s="315"/>
      <c r="CB17" s="320"/>
      <c r="CC17" s="198"/>
      <c r="CD17" s="198"/>
      <c r="CE17" s="198"/>
      <c r="CF17" s="198"/>
      <c r="CG17" s="198"/>
      <c r="CH17" s="198"/>
      <c r="CI17" s="198"/>
      <c r="CJ17" s="198"/>
      <c r="CK17" s="198"/>
      <c r="CL17" s="198"/>
    </row>
    <row r="18" spans="1:90" ht="32.25" customHeight="1" x14ac:dyDescent="0.25">
      <c r="A18" s="315"/>
      <c r="B18" s="315"/>
      <c r="C18" s="315"/>
      <c r="D18" s="315"/>
      <c r="E18" s="315" t="s">
        <v>4</v>
      </c>
      <c r="F18" s="315"/>
      <c r="G18" s="315"/>
      <c r="H18" s="315"/>
      <c r="I18" s="315"/>
      <c r="J18" s="315"/>
      <c r="K18" s="315"/>
      <c r="L18" s="315" t="s">
        <v>5</v>
      </c>
      <c r="M18" s="315"/>
      <c r="N18" s="315"/>
      <c r="O18" s="315"/>
      <c r="P18" s="315"/>
      <c r="Q18" s="315"/>
      <c r="R18" s="315"/>
      <c r="S18" s="315" t="s">
        <v>6</v>
      </c>
      <c r="T18" s="315"/>
      <c r="U18" s="315"/>
      <c r="V18" s="315"/>
      <c r="W18" s="315"/>
      <c r="X18" s="315"/>
      <c r="Y18" s="315"/>
      <c r="Z18" s="315" t="s">
        <v>43</v>
      </c>
      <c r="AA18" s="315"/>
      <c r="AB18" s="315"/>
      <c r="AC18" s="315"/>
      <c r="AD18" s="315"/>
      <c r="AE18" s="315"/>
      <c r="AF18" s="315"/>
      <c r="AG18" s="316" t="s">
        <v>8</v>
      </c>
      <c r="AH18" s="316"/>
      <c r="AI18" s="316"/>
      <c r="AJ18" s="316"/>
      <c r="AK18" s="316"/>
      <c r="AL18" s="316"/>
      <c r="AM18" s="316"/>
      <c r="AN18" s="315" t="s">
        <v>4</v>
      </c>
      <c r="AO18" s="315"/>
      <c r="AP18" s="315"/>
      <c r="AQ18" s="315"/>
      <c r="AR18" s="315"/>
      <c r="AS18" s="315"/>
      <c r="AT18" s="315"/>
      <c r="AU18" s="315" t="s">
        <v>5</v>
      </c>
      <c r="AV18" s="315"/>
      <c r="AW18" s="315"/>
      <c r="AX18" s="315"/>
      <c r="AY18" s="315"/>
      <c r="AZ18" s="315"/>
      <c r="BA18" s="315"/>
      <c r="BB18" s="315" t="s">
        <v>6</v>
      </c>
      <c r="BC18" s="315"/>
      <c r="BD18" s="315"/>
      <c r="BE18" s="315"/>
      <c r="BF18" s="315"/>
      <c r="BG18" s="315"/>
      <c r="BH18" s="315"/>
      <c r="BI18" s="315" t="s">
        <v>43</v>
      </c>
      <c r="BJ18" s="315"/>
      <c r="BK18" s="315"/>
      <c r="BL18" s="315"/>
      <c r="BM18" s="315"/>
      <c r="BN18" s="315"/>
      <c r="BO18" s="315"/>
      <c r="BP18" s="316" t="s">
        <v>8</v>
      </c>
      <c r="BQ18" s="316"/>
      <c r="BR18" s="316"/>
      <c r="BS18" s="316"/>
      <c r="BT18" s="316"/>
      <c r="BU18" s="316"/>
      <c r="BV18" s="316"/>
      <c r="BW18" s="321"/>
      <c r="BX18" s="322"/>
      <c r="BY18" s="322"/>
      <c r="BZ18" s="323"/>
      <c r="CA18" s="315"/>
      <c r="CB18" s="320"/>
      <c r="CC18" s="198"/>
      <c r="CD18" s="198"/>
      <c r="CE18" s="198"/>
      <c r="CF18" s="198"/>
      <c r="CG18" s="198"/>
      <c r="CH18" s="198"/>
      <c r="CI18" s="198"/>
      <c r="CJ18" s="198"/>
      <c r="CK18" s="198"/>
      <c r="CL18" s="198"/>
    </row>
    <row r="19" spans="1:90" ht="70.5" customHeight="1" x14ac:dyDescent="0.25">
      <c r="A19" s="315"/>
      <c r="B19" s="315"/>
      <c r="C19" s="315"/>
      <c r="D19" s="315"/>
      <c r="E19" s="324" t="s">
        <v>44</v>
      </c>
      <c r="F19" s="316" t="s">
        <v>45</v>
      </c>
      <c r="G19" s="316"/>
      <c r="H19" s="316"/>
      <c r="I19" s="316"/>
      <c r="J19" s="316"/>
      <c r="K19" s="316"/>
      <c r="L19" s="324" t="s">
        <v>44</v>
      </c>
      <c r="M19" s="316" t="s">
        <v>45</v>
      </c>
      <c r="N19" s="316"/>
      <c r="O19" s="316"/>
      <c r="P19" s="316"/>
      <c r="Q19" s="316"/>
      <c r="R19" s="316"/>
      <c r="S19" s="324" t="s">
        <v>44</v>
      </c>
      <c r="T19" s="316" t="s">
        <v>45</v>
      </c>
      <c r="U19" s="316"/>
      <c r="V19" s="316"/>
      <c r="W19" s="316"/>
      <c r="X19" s="316"/>
      <c r="Y19" s="316"/>
      <c r="Z19" s="324" t="s">
        <v>44</v>
      </c>
      <c r="AA19" s="316" t="s">
        <v>45</v>
      </c>
      <c r="AB19" s="316"/>
      <c r="AC19" s="316"/>
      <c r="AD19" s="316"/>
      <c r="AE19" s="316"/>
      <c r="AF19" s="316"/>
      <c r="AG19" s="324" t="s">
        <v>44</v>
      </c>
      <c r="AH19" s="316" t="s">
        <v>45</v>
      </c>
      <c r="AI19" s="316"/>
      <c r="AJ19" s="316"/>
      <c r="AK19" s="316"/>
      <c r="AL19" s="316"/>
      <c r="AM19" s="316"/>
      <c r="AN19" s="324" t="s">
        <v>44</v>
      </c>
      <c r="AO19" s="316" t="s">
        <v>45</v>
      </c>
      <c r="AP19" s="316"/>
      <c r="AQ19" s="316"/>
      <c r="AR19" s="316"/>
      <c r="AS19" s="316"/>
      <c r="AT19" s="316"/>
      <c r="AU19" s="324" t="s">
        <v>44</v>
      </c>
      <c r="AV19" s="316" t="s">
        <v>45</v>
      </c>
      <c r="AW19" s="316"/>
      <c r="AX19" s="316"/>
      <c r="AY19" s="316"/>
      <c r="AZ19" s="316"/>
      <c r="BA19" s="316"/>
      <c r="BB19" s="324" t="s">
        <v>44</v>
      </c>
      <c r="BC19" s="316" t="s">
        <v>45</v>
      </c>
      <c r="BD19" s="316"/>
      <c r="BE19" s="316"/>
      <c r="BF19" s="316"/>
      <c r="BG19" s="316"/>
      <c r="BH19" s="316"/>
      <c r="BI19" s="324" t="s">
        <v>44</v>
      </c>
      <c r="BJ19" s="316" t="s">
        <v>45</v>
      </c>
      <c r="BK19" s="316"/>
      <c r="BL19" s="316"/>
      <c r="BM19" s="316"/>
      <c r="BN19" s="316"/>
      <c r="BO19" s="316"/>
      <c r="BP19" s="324" t="s">
        <v>44</v>
      </c>
      <c r="BQ19" s="316" t="s">
        <v>45</v>
      </c>
      <c r="BR19" s="316"/>
      <c r="BS19" s="316"/>
      <c r="BT19" s="316"/>
      <c r="BU19" s="316"/>
      <c r="BV19" s="316"/>
      <c r="BW19" s="325" t="s">
        <v>45</v>
      </c>
      <c r="BX19" s="325"/>
      <c r="BY19" s="325" t="s">
        <v>44</v>
      </c>
      <c r="BZ19" s="325"/>
      <c r="CA19" s="315"/>
      <c r="CB19" s="320"/>
      <c r="CC19" s="198"/>
      <c r="CD19" s="198"/>
      <c r="CE19" s="198"/>
      <c r="CF19" s="198"/>
      <c r="CG19" s="198"/>
      <c r="CH19" s="198"/>
      <c r="CI19" s="198"/>
      <c r="CJ19" s="198"/>
      <c r="CK19" s="198"/>
      <c r="CL19" s="198"/>
    </row>
    <row r="20" spans="1:90" ht="78" customHeight="1" x14ac:dyDescent="0.25">
      <c r="A20" s="315"/>
      <c r="B20" s="315"/>
      <c r="C20" s="315"/>
      <c r="D20" s="315"/>
      <c r="E20" s="326" t="s">
        <v>46</v>
      </c>
      <c r="F20" s="326" t="s">
        <v>46</v>
      </c>
      <c r="G20" s="327" t="s">
        <v>47</v>
      </c>
      <c r="H20" s="327" t="s">
        <v>48</v>
      </c>
      <c r="I20" s="327" t="s">
        <v>49</v>
      </c>
      <c r="J20" s="327" t="s">
        <v>50</v>
      </c>
      <c r="K20" s="327" t="s">
        <v>51</v>
      </c>
      <c r="L20" s="326" t="s">
        <v>46</v>
      </c>
      <c r="M20" s="326" t="s">
        <v>46</v>
      </c>
      <c r="N20" s="327" t="s">
        <v>47</v>
      </c>
      <c r="O20" s="327" t="s">
        <v>48</v>
      </c>
      <c r="P20" s="327" t="s">
        <v>49</v>
      </c>
      <c r="Q20" s="327" t="s">
        <v>50</v>
      </c>
      <c r="R20" s="327" t="s">
        <v>51</v>
      </c>
      <c r="S20" s="326" t="s">
        <v>46</v>
      </c>
      <c r="T20" s="326" t="s">
        <v>46</v>
      </c>
      <c r="U20" s="327" t="s">
        <v>47</v>
      </c>
      <c r="V20" s="327" t="s">
        <v>48</v>
      </c>
      <c r="W20" s="327" t="s">
        <v>49</v>
      </c>
      <c r="X20" s="327" t="s">
        <v>50</v>
      </c>
      <c r="Y20" s="327" t="s">
        <v>51</v>
      </c>
      <c r="Z20" s="326" t="s">
        <v>46</v>
      </c>
      <c r="AA20" s="326" t="s">
        <v>46</v>
      </c>
      <c r="AB20" s="327" t="s">
        <v>47</v>
      </c>
      <c r="AC20" s="327" t="s">
        <v>48</v>
      </c>
      <c r="AD20" s="327" t="s">
        <v>49</v>
      </c>
      <c r="AE20" s="327" t="s">
        <v>50</v>
      </c>
      <c r="AF20" s="327" t="s">
        <v>51</v>
      </c>
      <c r="AG20" s="326" t="s">
        <v>46</v>
      </c>
      <c r="AH20" s="326" t="s">
        <v>46</v>
      </c>
      <c r="AI20" s="327" t="s">
        <v>47</v>
      </c>
      <c r="AJ20" s="327" t="s">
        <v>48</v>
      </c>
      <c r="AK20" s="327" t="s">
        <v>49</v>
      </c>
      <c r="AL20" s="327" t="s">
        <v>50</v>
      </c>
      <c r="AM20" s="327" t="s">
        <v>51</v>
      </c>
      <c r="AN20" s="326" t="s">
        <v>46</v>
      </c>
      <c r="AO20" s="326" t="s">
        <v>46</v>
      </c>
      <c r="AP20" s="327" t="s">
        <v>47</v>
      </c>
      <c r="AQ20" s="327" t="s">
        <v>48</v>
      </c>
      <c r="AR20" s="327" t="s">
        <v>49</v>
      </c>
      <c r="AS20" s="327" t="s">
        <v>50</v>
      </c>
      <c r="AT20" s="327" t="s">
        <v>51</v>
      </c>
      <c r="AU20" s="326" t="s">
        <v>46</v>
      </c>
      <c r="AV20" s="326" t="s">
        <v>46</v>
      </c>
      <c r="AW20" s="327" t="s">
        <v>47</v>
      </c>
      <c r="AX20" s="327" t="s">
        <v>48</v>
      </c>
      <c r="AY20" s="327" t="s">
        <v>49</v>
      </c>
      <c r="AZ20" s="327" t="s">
        <v>50</v>
      </c>
      <c r="BA20" s="327" t="s">
        <v>51</v>
      </c>
      <c r="BB20" s="326" t="s">
        <v>46</v>
      </c>
      <c r="BC20" s="326" t="s">
        <v>46</v>
      </c>
      <c r="BD20" s="327" t="s">
        <v>47</v>
      </c>
      <c r="BE20" s="327" t="s">
        <v>48</v>
      </c>
      <c r="BF20" s="327" t="s">
        <v>49</v>
      </c>
      <c r="BG20" s="327" t="s">
        <v>50</v>
      </c>
      <c r="BH20" s="327" t="s">
        <v>51</v>
      </c>
      <c r="BI20" s="326" t="s">
        <v>46</v>
      </c>
      <c r="BJ20" s="326" t="s">
        <v>46</v>
      </c>
      <c r="BK20" s="327" t="s">
        <v>47</v>
      </c>
      <c r="BL20" s="327" t="s">
        <v>48</v>
      </c>
      <c r="BM20" s="327" t="s">
        <v>49</v>
      </c>
      <c r="BN20" s="327" t="s">
        <v>50</v>
      </c>
      <c r="BO20" s="327" t="s">
        <v>51</v>
      </c>
      <c r="BP20" s="326" t="s">
        <v>46</v>
      </c>
      <c r="BQ20" s="326" t="s">
        <v>46</v>
      </c>
      <c r="BR20" s="327" t="s">
        <v>47</v>
      </c>
      <c r="BS20" s="327" t="s">
        <v>48</v>
      </c>
      <c r="BT20" s="327" t="s">
        <v>49</v>
      </c>
      <c r="BU20" s="327" t="s">
        <v>50</v>
      </c>
      <c r="BV20" s="327" t="s">
        <v>51</v>
      </c>
      <c r="BW20" s="328" t="s">
        <v>52</v>
      </c>
      <c r="BX20" s="328" t="s">
        <v>10</v>
      </c>
      <c r="BY20" s="328" t="s">
        <v>52</v>
      </c>
      <c r="BZ20" s="328" t="s">
        <v>10</v>
      </c>
      <c r="CA20" s="315"/>
      <c r="CB20" s="320"/>
      <c r="CC20" s="198"/>
      <c r="CD20" s="198"/>
      <c r="CE20" s="198"/>
      <c r="CF20" s="198"/>
      <c r="CG20" s="198"/>
      <c r="CH20" s="198"/>
      <c r="CI20" s="198"/>
      <c r="CJ20" s="198"/>
      <c r="CK20" s="198"/>
      <c r="CL20" s="198"/>
    </row>
    <row r="21" spans="1:90" ht="15.75" x14ac:dyDescent="0.25">
      <c r="A21" s="329">
        <v>1</v>
      </c>
      <c r="B21" s="329">
        <v>2</v>
      </c>
      <c r="C21" s="329">
        <v>3</v>
      </c>
      <c r="D21" s="329">
        <v>4</v>
      </c>
      <c r="E21" s="329" t="s">
        <v>53</v>
      </c>
      <c r="F21" s="329" t="s">
        <v>54</v>
      </c>
      <c r="G21" s="329" t="s">
        <v>55</v>
      </c>
      <c r="H21" s="329" t="s">
        <v>56</v>
      </c>
      <c r="I21" s="329" t="s">
        <v>57</v>
      </c>
      <c r="J21" s="329" t="s">
        <v>58</v>
      </c>
      <c r="K21" s="329" t="s">
        <v>59</v>
      </c>
      <c r="L21" s="329" t="s">
        <v>60</v>
      </c>
      <c r="M21" s="329" t="s">
        <v>61</v>
      </c>
      <c r="N21" s="329" t="s">
        <v>62</v>
      </c>
      <c r="O21" s="329" t="s">
        <v>63</v>
      </c>
      <c r="P21" s="329" t="s">
        <v>64</v>
      </c>
      <c r="Q21" s="329" t="s">
        <v>65</v>
      </c>
      <c r="R21" s="329" t="s">
        <v>66</v>
      </c>
      <c r="S21" s="329" t="s">
        <v>67</v>
      </c>
      <c r="T21" s="329" t="s">
        <v>68</v>
      </c>
      <c r="U21" s="329" t="s">
        <v>69</v>
      </c>
      <c r="V21" s="329" t="s">
        <v>70</v>
      </c>
      <c r="W21" s="329" t="s">
        <v>71</v>
      </c>
      <c r="X21" s="329" t="s">
        <v>72</v>
      </c>
      <c r="Y21" s="329" t="s">
        <v>73</v>
      </c>
      <c r="Z21" s="329" t="s">
        <v>74</v>
      </c>
      <c r="AA21" s="329" t="s">
        <v>75</v>
      </c>
      <c r="AB21" s="329" t="s">
        <v>76</v>
      </c>
      <c r="AC21" s="329" t="s">
        <v>77</v>
      </c>
      <c r="AD21" s="329" t="s">
        <v>78</v>
      </c>
      <c r="AE21" s="329" t="s">
        <v>79</v>
      </c>
      <c r="AF21" s="329" t="s">
        <v>80</v>
      </c>
      <c r="AG21" s="329" t="s">
        <v>81</v>
      </c>
      <c r="AH21" s="329" t="s">
        <v>82</v>
      </c>
      <c r="AI21" s="329" t="s">
        <v>83</v>
      </c>
      <c r="AJ21" s="329" t="s">
        <v>84</v>
      </c>
      <c r="AK21" s="329" t="s">
        <v>85</v>
      </c>
      <c r="AL21" s="329" t="s">
        <v>86</v>
      </c>
      <c r="AM21" s="329" t="s">
        <v>87</v>
      </c>
      <c r="AN21" s="329" t="s">
        <v>88</v>
      </c>
      <c r="AO21" s="329" t="s">
        <v>89</v>
      </c>
      <c r="AP21" s="329" t="s">
        <v>90</v>
      </c>
      <c r="AQ21" s="329" t="s">
        <v>91</v>
      </c>
      <c r="AR21" s="329" t="s">
        <v>92</v>
      </c>
      <c r="AS21" s="329" t="s">
        <v>93</v>
      </c>
      <c r="AT21" s="329" t="s">
        <v>94</v>
      </c>
      <c r="AU21" s="329" t="s">
        <v>95</v>
      </c>
      <c r="AV21" s="329" t="s">
        <v>96</v>
      </c>
      <c r="AW21" s="329" t="s">
        <v>97</v>
      </c>
      <c r="AX21" s="329" t="s">
        <v>98</v>
      </c>
      <c r="AY21" s="329" t="s">
        <v>99</v>
      </c>
      <c r="AZ21" s="329" t="s">
        <v>100</v>
      </c>
      <c r="BA21" s="329" t="s">
        <v>101</v>
      </c>
      <c r="BB21" s="329" t="s">
        <v>102</v>
      </c>
      <c r="BC21" s="329" t="s">
        <v>103</v>
      </c>
      <c r="BD21" s="329" t="s">
        <v>104</v>
      </c>
      <c r="BE21" s="329" t="s">
        <v>105</v>
      </c>
      <c r="BF21" s="329" t="s">
        <v>106</v>
      </c>
      <c r="BG21" s="329" t="s">
        <v>107</v>
      </c>
      <c r="BH21" s="329" t="s">
        <v>108</v>
      </c>
      <c r="BI21" s="329" t="s">
        <v>109</v>
      </c>
      <c r="BJ21" s="329" t="s">
        <v>110</v>
      </c>
      <c r="BK21" s="329" t="s">
        <v>111</v>
      </c>
      <c r="BL21" s="329" t="s">
        <v>112</v>
      </c>
      <c r="BM21" s="329" t="s">
        <v>113</v>
      </c>
      <c r="BN21" s="329" t="s">
        <v>114</v>
      </c>
      <c r="BO21" s="329" t="s">
        <v>115</v>
      </c>
      <c r="BP21" s="329" t="s">
        <v>116</v>
      </c>
      <c r="BQ21" s="329" t="s">
        <v>117</v>
      </c>
      <c r="BR21" s="329" t="s">
        <v>118</v>
      </c>
      <c r="BS21" s="329" t="s">
        <v>119</v>
      </c>
      <c r="BT21" s="329" t="s">
        <v>120</v>
      </c>
      <c r="BU21" s="329" t="s">
        <v>121</v>
      </c>
      <c r="BV21" s="329" t="s">
        <v>122</v>
      </c>
      <c r="BW21" s="329">
        <v>7</v>
      </c>
      <c r="BX21" s="329">
        <v>8</v>
      </c>
      <c r="BY21" s="329">
        <v>9</v>
      </c>
      <c r="BZ21" s="329">
        <v>10</v>
      </c>
      <c r="CA21" s="329">
        <v>11</v>
      </c>
      <c r="CB21" s="198"/>
      <c r="CC21" s="198"/>
      <c r="CD21" s="198"/>
      <c r="CE21" s="198"/>
      <c r="CF21" s="198"/>
      <c r="CG21" s="198"/>
      <c r="CH21" s="198"/>
      <c r="CI21" s="198"/>
      <c r="CJ21" s="198"/>
      <c r="CK21" s="198"/>
      <c r="CL21" s="198"/>
    </row>
    <row r="22" spans="1:90" ht="35.25" customHeight="1" x14ac:dyDescent="0.25">
      <c r="A22" s="284"/>
      <c r="B22" s="285" t="str">
        <f>'10 Квартал Финансирование '!B20</f>
        <v>ВСЕГО</v>
      </c>
      <c r="C22" s="286"/>
      <c r="D22" s="286">
        <f>SUM(D23:D26)</f>
        <v>0</v>
      </c>
      <c r="E22" s="286">
        <f t="shared" ref="E22:BP22" si="0">SUM(E23:E26)</f>
        <v>0</v>
      </c>
      <c r="F22" s="286">
        <f t="shared" si="0"/>
        <v>54.220549080000005</v>
      </c>
      <c r="G22" s="286">
        <f t="shared" si="0"/>
        <v>0</v>
      </c>
      <c r="H22" s="286">
        <f t="shared" si="0"/>
        <v>0</v>
      </c>
      <c r="I22" s="286">
        <f t="shared" si="0"/>
        <v>13.120000000000001</v>
      </c>
      <c r="J22" s="286">
        <f t="shared" si="0"/>
        <v>0</v>
      </c>
      <c r="K22" s="330">
        <f t="shared" si="0"/>
        <v>6</v>
      </c>
      <c r="L22" s="286">
        <f t="shared" si="0"/>
        <v>0</v>
      </c>
      <c r="M22" s="286">
        <f t="shared" si="0"/>
        <v>0</v>
      </c>
      <c r="N22" s="286">
        <f t="shared" si="0"/>
        <v>0</v>
      </c>
      <c r="O22" s="286">
        <f t="shared" si="0"/>
        <v>0</v>
      </c>
      <c r="P22" s="286">
        <f t="shared" si="0"/>
        <v>0</v>
      </c>
      <c r="Q22" s="286">
        <f t="shared" si="0"/>
        <v>0</v>
      </c>
      <c r="R22" s="330">
        <f t="shared" si="0"/>
        <v>0</v>
      </c>
      <c r="S22" s="286">
        <f t="shared" si="0"/>
        <v>0</v>
      </c>
      <c r="T22" s="286">
        <f t="shared" si="0"/>
        <v>0</v>
      </c>
      <c r="U22" s="286">
        <f t="shared" si="0"/>
        <v>0</v>
      </c>
      <c r="V22" s="286">
        <f t="shared" si="0"/>
        <v>0</v>
      </c>
      <c r="W22" s="286">
        <f t="shared" si="0"/>
        <v>0</v>
      </c>
      <c r="X22" s="286">
        <f t="shared" si="0"/>
        <v>0</v>
      </c>
      <c r="Y22" s="330">
        <f t="shared" si="0"/>
        <v>0</v>
      </c>
      <c r="Z22" s="286">
        <f t="shared" si="0"/>
        <v>0</v>
      </c>
      <c r="AA22" s="286">
        <f t="shared" si="0"/>
        <v>0</v>
      </c>
      <c r="AB22" s="286">
        <f t="shared" si="0"/>
        <v>0</v>
      </c>
      <c r="AC22" s="286">
        <f t="shared" si="0"/>
        <v>0</v>
      </c>
      <c r="AD22" s="286">
        <f t="shared" si="0"/>
        <v>0</v>
      </c>
      <c r="AE22" s="286">
        <f t="shared" si="0"/>
        <v>0</v>
      </c>
      <c r="AF22" s="330">
        <f t="shared" si="0"/>
        <v>0</v>
      </c>
      <c r="AG22" s="286">
        <f t="shared" si="0"/>
        <v>0</v>
      </c>
      <c r="AH22" s="286">
        <f t="shared" si="0"/>
        <v>54.220549080000005</v>
      </c>
      <c r="AI22" s="286">
        <f t="shared" si="0"/>
        <v>0</v>
      </c>
      <c r="AJ22" s="286">
        <f t="shared" si="0"/>
        <v>0</v>
      </c>
      <c r="AK22" s="286">
        <f t="shared" si="0"/>
        <v>13.120000000000001</v>
      </c>
      <c r="AL22" s="286">
        <f t="shared" si="0"/>
        <v>0</v>
      </c>
      <c r="AM22" s="330">
        <f t="shared" si="0"/>
        <v>6</v>
      </c>
      <c r="AN22" s="286">
        <f t="shared" si="0"/>
        <v>0</v>
      </c>
      <c r="AO22" s="286">
        <f t="shared" si="0"/>
        <v>1.2367324800000001</v>
      </c>
      <c r="AP22" s="286">
        <f t="shared" si="0"/>
        <v>0</v>
      </c>
      <c r="AQ22" s="286">
        <f t="shared" si="0"/>
        <v>0</v>
      </c>
      <c r="AR22" s="286">
        <f t="shared" si="0"/>
        <v>0.20500000000000002</v>
      </c>
      <c r="AS22" s="286">
        <f t="shared" si="0"/>
        <v>0</v>
      </c>
      <c r="AT22" s="330">
        <v>0</v>
      </c>
      <c r="AU22" s="286">
        <f t="shared" si="0"/>
        <v>0</v>
      </c>
      <c r="AV22" s="286">
        <f t="shared" si="0"/>
        <v>0</v>
      </c>
      <c r="AW22" s="286">
        <f t="shared" si="0"/>
        <v>0</v>
      </c>
      <c r="AX22" s="286">
        <f t="shared" si="0"/>
        <v>0</v>
      </c>
      <c r="AY22" s="286">
        <f t="shared" si="0"/>
        <v>0</v>
      </c>
      <c r="AZ22" s="286">
        <f t="shared" si="0"/>
        <v>0</v>
      </c>
      <c r="BA22" s="330">
        <f t="shared" si="0"/>
        <v>0</v>
      </c>
      <c r="BB22" s="286">
        <f t="shared" si="0"/>
        <v>0</v>
      </c>
      <c r="BC22" s="286">
        <f t="shared" si="0"/>
        <v>1.2367324800000001</v>
      </c>
      <c r="BD22" s="286">
        <f t="shared" si="0"/>
        <v>0</v>
      </c>
      <c r="BE22" s="286">
        <f t="shared" si="0"/>
        <v>0</v>
      </c>
      <c r="BF22" s="286">
        <f t="shared" si="0"/>
        <v>0.20500000000000002</v>
      </c>
      <c r="BG22" s="286">
        <f t="shared" si="0"/>
        <v>0</v>
      </c>
      <c r="BH22" s="286">
        <f t="shared" si="0"/>
        <v>0</v>
      </c>
      <c r="BI22" s="286">
        <f t="shared" si="0"/>
        <v>0</v>
      </c>
      <c r="BJ22" s="286">
        <f t="shared" si="0"/>
        <v>0</v>
      </c>
      <c r="BK22" s="286">
        <f t="shared" si="0"/>
        <v>0</v>
      </c>
      <c r="BL22" s="286">
        <f t="shared" si="0"/>
        <v>0</v>
      </c>
      <c r="BM22" s="286">
        <f t="shared" si="0"/>
        <v>0</v>
      </c>
      <c r="BN22" s="286">
        <f t="shared" si="0"/>
        <v>0</v>
      </c>
      <c r="BO22" s="286">
        <f t="shared" si="0"/>
        <v>0</v>
      </c>
      <c r="BP22" s="286">
        <f t="shared" si="0"/>
        <v>0</v>
      </c>
      <c r="BQ22" s="286">
        <f t="shared" ref="BQ22:BW22" si="1">SUM(BQ23:BQ26)</f>
        <v>0</v>
      </c>
      <c r="BR22" s="286">
        <f t="shared" si="1"/>
        <v>0</v>
      </c>
      <c r="BS22" s="286">
        <f t="shared" si="1"/>
        <v>0</v>
      </c>
      <c r="BT22" s="286">
        <f t="shared" si="1"/>
        <v>0</v>
      </c>
      <c r="BU22" s="286">
        <f t="shared" si="1"/>
        <v>0</v>
      </c>
      <c r="BV22" s="331">
        <f t="shared" si="1"/>
        <v>0</v>
      </c>
      <c r="BW22" s="286">
        <f t="shared" si="1"/>
        <v>-52.983816600000004</v>
      </c>
      <c r="BX22" s="286">
        <f>BW22/F22*100</f>
        <v>-97.719070535093138</v>
      </c>
      <c r="BY22" s="292">
        <f t="shared" ref="BY22:BY26" si="2">AN22-E22</f>
        <v>0</v>
      </c>
      <c r="BZ22" s="292">
        <v>0</v>
      </c>
      <c r="CA22" s="287">
        <f>'10 Квартал Финансирование '!T20</f>
        <v>0</v>
      </c>
    </row>
    <row r="23" spans="1:90" ht="31.5" x14ac:dyDescent="0.25">
      <c r="A23" s="284">
        <f>'10 Квартал Финансирование '!A21</f>
        <v>1</v>
      </c>
      <c r="B23" s="285" t="str">
        <f>'10 Квартал Финансирование '!B21</f>
        <v>ДОСТРОЙКА, ДООБОРУДОВАНИЕ, МОДЕРНИЗАЦИЯ</v>
      </c>
      <c r="C23" s="286"/>
      <c r="D23" s="286">
        <f>D27</f>
        <v>0</v>
      </c>
      <c r="E23" s="286">
        <f t="shared" ref="E23:BP23" si="3">E27</f>
        <v>0</v>
      </c>
      <c r="F23" s="286">
        <f t="shared" si="3"/>
        <v>11.55681762</v>
      </c>
      <c r="G23" s="286">
        <f t="shared" si="3"/>
        <v>0</v>
      </c>
      <c r="H23" s="286">
        <f t="shared" si="3"/>
        <v>0</v>
      </c>
      <c r="I23" s="286">
        <f t="shared" si="3"/>
        <v>0</v>
      </c>
      <c r="J23" s="286">
        <f t="shared" si="3"/>
        <v>0</v>
      </c>
      <c r="K23" s="330">
        <f t="shared" si="3"/>
        <v>2</v>
      </c>
      <c r="L23" s="286">
        <f t="shared" si="3"/>
        <v>0</v>
      </c>
      <c r="M23" s="286">
        <f t="shared" si="3"/>
        <v>0</v>
      </c>
      <c r="N23" s="286">
        <f t="shared" si="3"/>
        <v>0</v>
      </c>
      <c r="O23" s="286">
        <f t="shared" si="3"/>
        <v>0</v>
      </c>
      <c r="P23" s="286">
        <f>P27</f>
        <v>0</v>
      </c>
      <c r="Q23" s="286">
        <f t="shared" si="3"/>
        <v>0</v>
      </c>
      <c r="R23" s="330">
        <f t="shared" si="3"/>
        <v>0</v>
      </c>
      <c r="S23" s="286">
        <f t="shared" si="3"/>
        <v>0</v>
      </c>
      <c r="T23" s="286">
        <f t="shared" si="3"/>
        <v>0</v>
      </c>
      <c r="U23" s="286">
        <f t="shared" si="3"/>
        <v>0</v>
      </c>
      <c r="V23" s="286">
        <f t="shared" si="3"/>
        <v>0</v>
      </c>
      <c r="W23" s="286">
        <f t="shared" si="3"/>
        <v>0</v>
      </c>
      <c r="X23" s="286">
        <f t="shared" si="3"/>
        <v>0</v>
      </c>
      <c r="Y23" s="330">
        <f t="shared" si="3"/>
        <v>0</v>
      </c>
      <c r="Z23" s="286">
        <f t="shared" si="3"/>
        <v>0</v>
      </c>
      <c r="AA23" s="286">
        <f t="shared" si="3"/>
        <v>0</v>
      </c>
      <c r="AB23" s="286">
        <f t="shared" si="3"/>
        <v>0</v>
      </c>
      <c r="AC23" s="286">
        <f t="shared" si="3"/>
        <v>0</v>
      </c>
      <c r="AD23" s="286">
        <f t="shared" si="3"/>
        <v>0</v>
      </c>
      <c r="AE23" s="286">
        <f t="shared" si="3"/>
        <v>0</v>
      </c>
      <c r="AF23" s="330">
        <f t="shared" si="3"/>
        <v>0</v>
      </c>
      <c r="AG23" s="286">
        <f t="shared" si="3"/>
        <v>0</v>
      </c>
      <c r="AH23" s="286">
        <f t="shared" si="3"/>
        <v>11.55681762</v>
      </c>
      <c r="AI23" s="286">
        <f t="shared" si="3"/>
        <v>0</v>
      </c>
      <c r="AJ23" s="286">
        <f t="shared" si="3"/>
        <v>0</v>
      </c>
      <c r="AK23" s="286">
        <f t="shared" si="3"/>
        <v>0</v>
      </c>
      <c r="AL23" s="286">
        <f t="shared" si="3"/>
        <v>0</v>
      </c>
      <c r="AM23" s="330">
        <f t="shared" si="3"/>
        <v>2</v>
      </c>
      <c r="AN23" s="286">
        <f t="shared" si="3"/>
        <v>0</v>
      </c>
      <c r="AO23" s="286">
        <f t="shared" si="3"/>
        <v>0</v>
      </c>
      <c r="AP23" s="286">
        <f t="shared" si="3"/>
        <v>0</v>
      </c>
      <c r="AQ23" s="286">
        <f t="shared" si="3"/>
        <v>0</v>
      </c>
      <c r="AR23" s="286">
        <f t="shared" si="3"/>
        <v>0</v>
      </c>
      <c r="AS23" s="286">
        <f t="shared" si="3"/>
        <v>0</v>
      </c>
      <c r="AT23" s="330">
        <f t="shared" si="3"/>
        <v>0</v>
      </c>
      <c r="AU23" s="286">
        <f t="shared" si="3"/>
        <v>0</v>
      </c>
      <c r="AV23" s="286">
        <f t="shared" si="3"/>
        <v>0</v>
      </c>
      <c r="AW23" s="286">
        <f t="shared" si="3"/>
        <v>0</v>
      </c>
      <c r="AX23" s="286">
        <f t="shared" si="3"/>
        <v>0</v>
      </c>
      <c r="AY23" s="286">
        <f t="shared" si="3"/>
        <v>0</v>
      </c>
      <c r="AZ23" s="286">
        <f t="shared" si="3"/>
        <v>0</v>
      </c>
      <c r="BA23" s="330">
        <f t="shared" si="3"/>
        <v>0</v>
      </c>
      <c r="BB23" s="286">
        <f t="shared" si="3"/>
        <v>0</v>
      </c>
      <c r="BC23" s="286">
        <f t="shared" si="3"/>
        <v>0</v>
      </c>
      <c r="BD23" s="286">
        <f t="shared" si="3"/>
        <v>0</v>
      </c>
      <c r="BE23" s="286">
        <f t="shared" si="3"/>
        <v>0</v>
      </c>
      <c r="BF23" s="286">
        <f t="shared" si="3"/>
        <v>0</v>
      </c>
      <c r="BG23" s="286">
        <f t="shared" si="3"/>
        <v>0</v>
      </c>
      <c r="BH23" s="286">
        <f t="shared" si="3"/>
        <v>0</v>
      </c>
      <c r="BI23" s="286">
        <f t="shared" si="3"/>
        <v>0</v>
      </c>
      <c r="BJ23" s="286">
        <f t="shared" si="3"/>
        <v>0</v>
      </c>
      <c r="BK23" s="286">
        <f t="shared" si="3"/>
        <v>0</v>
      </c>
      <c r="BL23" s="286">
        <f t="shared" si="3"/>
        <v>0</v>
      </c>
      <c r="BM23" s="286">
        <f t="shared" si="3"/>
        <v>0</v>
      </c>
      <c r="BN23" s="286">
        <f t="shared" si="3"/>
        <v>0</v>
      </c>
      <c r="BO23" s="286">
        <f t="shared" si="3"/>
        <v>0</v>
      </c>
      <c r="BP23" s="286">
        <f t="shared" si="3"/>
        <v>0</v>
      </c>
      <c r="BQ23" s="286">
        <f t="shared" ref="BQ23:BW23" si="4">BQ27</f>
        <v>0</v>
      </c>
      <c r="BR23" s="286">
        <f t="shared" si="4"/>
        <v>0</v>
      </c>
      <c r="BS23" s="286">
        <f t="shared" si="4"/>
        <v>0</v>
      </c>
      <c r="BT23" s="286">
        <f t="shared" si="4"/>
        <v>0</v>
      </c>
      <c r="BU23" s="286">
        <f t="shared" si="4"/>
        <v>0</v>
      </c>
      <c r="BV23" s="331">
        <f t="shared" si="4"/>
        <v>0</v>
      </c>
      <c r="BW23" s="286">
        <f t="shared" si="4"/>
        <v>-11.55681762</v>
      </c>
      <c r="BX23" s="286">
        <f>BW23/F23*100</f>
        <v>-100</v>
      </c>
      <c r="BY23" s="292">
        <f t="shared" si="2"/>
        <v>0</v>
      </c>
      <c r="BZ23" s="292">
        <v>0</v>
      </c>
      <c r="CA23" s="287">
        <f>'10 Квартал Финансирование '!T21</f>
        <v>0</v>
      </c>
    </row>
    <row r="24" spans="1:90" ht="15.75" x14ac:dyDescent="0.25">
      <c r="A24" s="284">
        <f>'10 Квартал Финансирование '!A22</f>
        <v>2</v>
      </c>
      <c r="B24" s="285" t="str">
        <f>'10 Квартал Финансирование '!B22</f>
        <v>РЕКОНСТРУКЦИЯ</v>
      </c>
      <c r="C24" s="286"/>
      <c r="D24" s="286">
        <f>D32</f>
        <v>0</v>
      </c>
      <c r="E24" s="286">
        <f t="shared" ref="E24:BP24" si="5">E32</f>
        <v>0</v>
      </c>
      <c r="F24" s="286">
        <f t="shared" si="5"/>
        <v>29.699314790000003</v>
      </c>
      <c r="G24" s="286">
        <f t="shared" si="5"/>
        <v>0</v>
      </c>
      <c r="H24" s="286">
        <f t="shared" si="5"/>
        <v>0</v>
      </c>
      <c r="I24" s="286">
        <f t="shared" si="5"/>
        <v>13.120000000000001</v>
      </c>
      <c r="J24" s="286">
        <f t="shared" si="5"/>
        <v>0</v>
      </c>
      <c r="K24" s="330">
        <f t="shared" si="5"/>
        <v>1</v>
      </c>
      <c r="L24" s="286">
        <f t="shared" si="5"/>
        <v>0</v>
      </c>
      <c r="M24" s="286">
        <f t="shared" si="5"/>
        <v>0</v>
      </c>
      <c r="N24" s="286">
        <f t="shared" si="5"/>
        <v>0</v>
      </c>
      <c r="O24" s="286">
        <f t="shared" si="5"/>
        <v>0</v>
      </c>
      <c r="P24" s="286">
        <f t="shared" si="5"/>
        <v>0</v>
      </c>
      <c r="Q24" s="286">
        <f t="shared" si="5"/>
        <v>0</v>
      </c>
      <c r="R24" s="330">
        <f t="shared" si="5"/>
        <v>0</v>
      </c>
      <c r="S24" s="286">
        <f t="shared" si="5"/>
        <v>0</v>
      </c>
      <c r="T24" s="286">
        <f t="shared" si="5"/>
        <v>0</v>
      </c>
      <c r="U24" s="286">
        <f t="shared" si="5"/>
        <v>0</v>
      </c>
      <c r="V24" s="286">
        <f t="shared" si="5"/>
        <v>0</v>
      </c>
      <c r="W24" s="286">
        <f t="shared" si="5"/>
        <v>0</v>
      </c>
      <c r="X24" s="286">
        <f t="shared" si="5"/>
        <v>0</v>
      </c>
      <c r="Y24" s="330">
        <f t="shared" si="5"/>
        <v>0</v>
      </c>
      <c r="Z24" s="286">
        <f t="shared" si="5"/>
        <v>0</v>
      </c>
      <c r="AA24" s="286">
        <f t="shared" si="5"/>
        <v>0</v>
      </c>
      <c r="AB24" s="286">
        <f t="shared" si="5"/>
        <v>0</v>
      </c>
      <c r="AC24" s="286">
        <f t="shared" si="5"/>
        <v>0</v>
      </c>
      <c r="AD24" s="286">
        <f t="shared" si="5"/>
        <v>0</v>
      </c>
      <c r="AE24" s="286">
        <f t="shared" si="5"/>
        <v>0</v>
      </c>
      <c r="AF24" s="330">
        <f t="shared" si="5"/>
        <v>0</v>
      </c>
      <c r="AG24" s="286">
        <f t="shared" si="5"/>
        <v>0</v>
      </c>
      <c r="AH24" s="286">
        <f t="shared" si="5"/>
        <v>29.699314790000003</v>
      </c>
      <c r="AI24" s="286">
        <f t="shared" si="5"/>
        <v>0</v>
      </c>
      <c r="AJ24" s="286">
        <f t="shared" si="5"/>
        <v>0</v>
      </c>
      <c r="AK24" s="286">
        <f t="shared" si="5"/>
        <v>13.120000000000001</v>
      </c>
      <c r="AL24" s="286">
        <f t="shared" si="5"/>
        <v>0</v>
      </c>
      <c r="AM24" s="330">
        <f t="shared" si="5"/>
        <v>1</v>
      </c>
      <c r="AN24" s="286">
        <f t="shared" si="5"/>
        <v>0</v>
      </c>
      <c r="AO24" s="286">
        <f t="shared" si="5"/>
        <v>0</v>
      </c>
      <c r="AP24" s="286">
        <f t="shared" si="5"/>
        <v>0</v>
      </c>
      <c r="AQ24" s="286">
        <f t="shared" si="5"/>
        <v>0</v>
      </c>
      <c r="AR24" s="286">
        <f t="shared" si="5"/>
        <v>0</v>
      </c>
      <c r="AS24" s="286">
        <f t="shared" si="5"/>
        <v>0</v>
      </c>
      <c r="AT24" s="330">
        <v>0</v>
      </c>
      <c r="AU24" s="286">
        <f t="shared" si="5"/>
        <v>0</v>
      </c>
      <c r="AV24" s="286">
        <f t="shared" si="5"/>
        <v>0</v>
      </c>
      <c r="AW24" s="286">
        <f t="shared" si="5"/>
        <v>0</v>
      </c>
      <c r="AX24" s="286">
        <f t="shared" si="5"/>
        <v>0</v>
      </c>
      <c r="AY24" s="286">
        <f t="shared" si="5"/>
        <v>0</v>
      </c>
      <c r="AZ24" s="286">
        <f t="shared" si="5"/>
        <v>0</v>
      </c>
      <c r="BA24" s="330">
        <f t="shared" si="5"/>
        <v>0</v>
      </c>
      <c r="BB24" s="286">
        <f t="shared" si="5"/>
        <v>0</v>
      </c>
      <c r="BC24" s="286">
        <f t="shared" si="5"/>
        <v>0</v>
      </c>
      <c r="BD24" s="286">
        <f t="shared" si="5"/>
        <v>0</v>
      </c>
      <c r="BE24" s="286">
        <f t="shared" si="5"/>
        <v>0</v>
      </c>
      <c r="BF24" s="286">
        <f t="shared" si="5"/>
        <v>0</v>
      </c>
      <c r="BG24" s="286">
        <f t="shared" si="5"/>
        <v>0</v>
      </c>
      <c r="BH24" s="286">
        <f t="shared" si="5"/>
        <v>0</v>
      </c>
      <c r="BI24" s="286">
        <f t="shared" si="5"/>
        <v>0</v>
      </c>
      <c r="BJ24" s="286">
        <f t="shared" si="5"/>
        <v>0</v>
      </c>
      <c r="BK24" s="286">
        <f t="shared" si="5"/>
        <v>0</v>
      </c>
      <c r="BL24" s="286">
        <f t="shared" si="5"/>
        <v>0</v>
      </c>
      <c r="BM24" s="286">
        <f t="shared" si="5"/>
        <v>0</v>
      </c>
      <c r="BN24" s="286">
        <f t="shared" si="5"/>
        <v>0</v>
      </c>
      <c r="BO24" s="286">
        <f t="shared" si="5"/>
        <v>0</v>
      </c>
      <c r="BP24" s="286">
        <f t="shared" si="5"/>
        <v>0</v>
      </c>
      <c r="BQ24" s="286">
        <f t="shared" ref="BQ24:BW24" si="6">BQ32</f>
        <v>0</v>
      </c>
      <c r="BR24" s="286">
        <f t="shared" si="6"/>
        <v>0</v>
      </c>
      <c r="BS24" s="286">
        <f t="shared" si="6"/>
        <v>0</v>
      </c>
      <c r="BT24" s="286">
        <f t="shared" si="6"/>
        <v>0</v>
      </c>
      <c r="BU24" s="286">
        <f t="shared" si="6"/>
        <v>0</v>
      </c>
      <c r="BV24" s="331">
        <f t="shared" si="6"/>
        <v>0</v>
      </c>
      <c r="BW24" s="286">
        <f t="shared" si="6"/>
        <v>-29.699314790000003</v>
      </c>
      <c r="BX24" s="286">
        <f t="shared" ref="BX24:BX43" si="7">BW24/F24*100</f>
        <v>-100</v>
      </c>
      <c r="BY24" s="292">
        <f t="shared" si="2"/>
        <v>0</v>
      </c>
      <c r="BZ24" s="292">
        <v>0</v>
      </c>
      <c r="CA24" s="287">
        <f>'10 Квартал Финансирование '!T22</f>
        <v>0</v>
      </c>
    </row>
    <row r="25" spans="1:90" ht="31.5" x14ac:dyDescent="0.25">
      <c r="A25" s="284">
        <f>'10 Квартал Финансирование '!A23</f>
        <v>3</v>
      </c>
      <c r="B25" s="285" t="str">
        <f>'10 Квартал Финансирование '!B23</f>
        <v>ТЕХНИЧЕСКОЕ ПЕРЕВООРУЖЕНИЕ</v>
      </c>
      <c r="C25" s="286"/>
      <c r="D25" s="286">
        <f>D44</f>
        <v>0</v>
      </c>
      <c r="E25" s="286">
        <f t="shared" ref="E25:AJ25" si="8">E44</f>
        <v>0</v>
      </c>
      <c r="F25" s="286">
        <f t="shared" si="8"/>
        <v>12.964416669999999</v>
      </c>
      <c r="G25" s="286">
        <f t="shared" si="8"/>
        <v>0</v>
      </c>
      <c r="H25" s="286">
        <f t="shared" si="8"/>
        <v>0</v>
      </c>
      <c r="I25" s="286">
        <f t="shared" si="8"/>
        <v>0</v>
      </c>
      <c r="J25" s="286">
        <f t="shared" si="8"/>
        <v>0</v>
      </c>
      <c r="K25" s="330">
        <f t="shared" si="8"/>
        <v>3</v>
      </c>
      <c r="L25" s="286">
        <f t="shared" si="8"/>
        <v>0</v>
      </c>
      <c r="M25" s="286">
        <f t="shared" si="8"/>
        <v>0</v>
      </c>
      <c r="N25" s="286">
        <f t="shared" si="8"/>
        <v>0</v>
      </c>
      <c r="O25" s="286">
        <f t="shared" si="8"/>
        <v>0</v>
      </c>
      <c r="P25" s="286">
        <f t="shared" si="8"/>
        <v>0</v>
      </c>
      <c r="Q25" s="286">
        <f t="shared" si="8"/>
        <v>0</v>
      </c>
      <c r="R25" s="330">
        <f t="shared" si="8"/>
        <v>0</v>
      </c>
      <c r="S25" s="286">
        <f t="shared" si="8"/>
        <v>0</v>
      </c>
      <c r="T25" s="286">
        <f t="shared" si="8"/>
        <v>0</v>
      </c>
      <c r="U25" s="286">
        <f t="shared" si="8"/>
        <v>0</v>
      </c>
      <c r="V25" s="286">
        <f t="shared" si="8"/>
        <v>0</v>
      </c>
      <c r="W25" s="286">
        <f t="shared" si="8"/>
        <v>0</v>
      </c>
      <c r="X25" s="286">
        <f t="shared" si="8"/>
        <v>0</v>
      </c>
      <c r="Y25" s="330">
        <f t="shared" si="8"/>
        <v>0</v>
      </c>
      <c r="Z25" s="286">
        <f t="shared" si="8"/>
        <v>0</v>
      </c>
      <c r="AA25" s="286">
        <f t="shared" si="8"/>
        <v>0</v>
      </c>
      <c r="AB25" s="286">
        <f t="shared" si="8"/>
        <v>0</v>
      </c>
      <c r="AC25" s="286">
        <f t="shared" si="8"/>
        <v>0</v>
      </c>
      <c r="AD25" s="286">
        <f t="shared" si="8"/>
        <v>0</v>
      </c>
      <c r="AE25" s="286">
        <f t="shared" si="8"/>
        <v>0</v>
      </c>
      <c r="AF25" s="330">
        <f t="shared" si="8"/>
        <v>0</v>
      </c>
      <c r="AG25" s="286">
        <f t="shared" si="8"/>
        <v>0</v>
      </c>
      <c r="AH25" s="286">
        <f t="shared" si="8"/>
        <v>12.964416669999999</v>
      </c>
      <c r="AI25" s="286">
        <f t="shared" si="8"/>
        <v>0</v>
      </c>
      <c r="AJ25" s="286">
        <f t="shared" si="8"/>
        <v>0</v>
      </c>
      <c r="AK25" s="286">
        <f t="shared" ref="AK25:BP25" si="9">AK44</f>
        <v>0</v>
      </c>
      <c r="AL25" s="286">
        <f t="shared" si="9"/>
        <v>0</v>
      </c>
      <c r="AM25" s="330">
        <f t="shared" si="9"/>
        <v>3</v>
      </c>
      <c r="AN25" s="286">
        <f t="shared" si="9"/>
        <v>0</v>
      </c>
      <c r="AO25" s="286">
        <f t="shared" si="9"/>
        <v>0</v>
      </c>
      <c r="AP25" s="286">
        <f t="shared" si="9"/>
        <v>0</v>
      </c>
      <c r="AQ25" s="286">
        <f t="shared" si="9"/>
        <v>0</v>
      </c>
      <c r="AR25" s="286">
        <f t="shared" si="9"/>
        <v>0</v>
      </c>
      <c r="AS25" s="286">
        <f t="shared" si="9"/>
        <v>0</v>
      </c>
      <c r="AT25" s="330">
        <f t="shared" si="9"/>
        <v>0</v>
      </c>
      <c r="AU25" s="286">
        <f t="shared" si="9"/>
        <v>0</v>
      </c>
      <c r="AV25" s="286">
        <f t="shared" si="9"/>
        <v>0</v>
      </c>
      <c r="AW25" s="286">
        <f t="shared" si="9"/>
        <v>0</v>
      </c>
      <c r="AX25" s="286">
        <f t="shared" si="9"/>
        <v>0</v>
      </c>
      <c r="AY25" s="286">
        <f t="shared" si="9"/>
        <v>0</v>
      </c>
      <c r="AZ25" s="286">
        <f t="shared" si="9"/>
        <v>0</v>
      </c>
      <c r="BA25" s="286">
        <f t="shared" si="9"/>
        <v>0</v>
      </c>
      <c r="BB25" s="286">
        <f t="shared" si="9"/>
        <v>0</v>
      </c>
      <c r="BC25" s="286">
        <f t="shared" si="9"/>
        <v>0</v>
      </c>
      <c r="BD25" s="286">
        <f t="shared" si="9"/>
        <v>0</v>
      </c>
      <c r="BE25" s="286">
        <f t="shared" si="9"/>
        <v>0</v>
      </c>
      <c r="BF25" s="286">
        <f t="shared" si="9"/>
        <v>0</v>
      </c>
      <c r="BG25" s="286">
        <f t="shared" si="9"/>
        <v>0</v>
      </c>
      <c r="BH25" s="286">
        <f t="shared" si="9"/>
        <v>0</v>
      </c>
      <c r="BI25" s="286">
        <f t="shared" si="9"/>
        <v>0</v>
      </c>
      <c r="BJ25" s="286">
        <f t="shared" si="9"/>
        <v>0</v>
      </c>
      <c r="BK25" s="286">
        <f t="shared" si="9"/>
        <v>0</v>
      </c>
      <c r="BL25" s="286">
        <f t="shared" si="9"/>
        <v>0</v>
      </c>
      <c r="BM25" s="286">
        <f t="shared" si="9"/>
        <v>0</v>
      </c>
      <c r="BN25" s="286">
        <f t="shared" si="9"/>
        <v>0</v>
      </c>
      <c r="BO25" s="286">
        <f t="shared" si="9"/>
        <v>0</v>
      </c>
      <c r="BP25" s="286">
        <f t="shared" si="9"/>
        <v>0</v>
      </c>
      <c r="BQ25" s="286">
        <f t="shared" ref="BQ25:BW25" si="10">BQ44</f>
        <v>0</v>
      </c>
      <c r="BR25" s="286">
        <f t="shared" si="10"/>
        <v>0</v>
      </c>
      <c r="BS25" s="286">
        <f t="shared" si="10"/>
        <v>0</v>
      </c>
      <c r="BT25" s="286">
        <f t="shared" si="10"/>
        <v>0</v>
      </c>
      <c r="BU25" s="286">
        <f t="shared" si="10"/>
        <v>0</v>
      </c>
      <c r="BV25" s="332">
        <f t="shared" si="10"/>
        <v>0</v>
      </c>
      <c r="BW25" s="286">
        <f t="shared" si="10"/>
        <v>-12.964416669999999</v>
      </c>
      <c r="BX25" s="286">
        <f t="shared" si="7"/>
        <v>-100</v>
      </c>
      <c r="BY25" s="292">
        <f t="shared" si="2"/>
        <v>0</v>
      </c>
      <c r="BZ25" s="292">
        <v>0</v>
      </c>
      <c r="CA25" s="287">
        <f>'10 Квартал Финансирование '!T23</f>
        <v>0</v>
      </c>
    </row>
    <row r="26" spans="1:90" ht="15.75" x14ac:dyDescent="0.25">
      <c r="A26" s="284">
        <f>'10 Квартал Финансирование '!A24</f>
        <v>4</v>
      </c>
      <c r="B26" s="285" t="str">
        <f>'10 Квартал Финансирование '!B24</f>
        <v>НОВОЕ СТРОИТЕЛЬСТВО</v>
      </c>
      <c r="C26" s="286"/>
      <c r="D26" s="286">
        <f>D48</f>
        <v>0</v>
      </c>
      <c r="E26" s="286">
        <f t="shared" ref="E26:AJ26" si="11">E48</f>
        <v>0</v>
      </c>
      <c r="F26" s="286">
        <f t="shared" si="11"/>
        <v>0</v>
      </c>
      <c r="G26" s="286">
        <f t="shared" si="11"/>
        <v>0</v>
      </c>
      <c r="H26" s="286">
        <f t="shared" si="11"/>
        <v>0</v>
      </c>
      <c r="I26" s="286">
        <f t="shared" si="11"/>
        <v>0</v>
      </c>
      <c r="J26" s="286">
        <f t="shared" si="11"/>
        <v>0</v>
      </c>
      <c r="K26" s="330">
        <f t="shared" si="11"/>
        <v>0</v>
      </c>
      <c r="L26" s="286">
        <f t="shared" si="11"/>
        <v>0</v>
      </c>
      <c r="M26" s="286">
        <f t="shared" si="11"/>
        <v>0</v>
      </c>
      <c r="N26" s="286">
        <f t="shared" si="11"/>
        <v>0</v>
      </c>
      <c r="O26" s="286">
        <f t="shared" si="11"/>
        <v>0</v>
      </c>
      <c r="P26" s="286">
        <f t="shared" si="11"/>
        <v>0</v>
      </c>
      <c r="Q26" s="286">
        <f t="shared" si="11"/>
        <v>0</v>
      </c>
      <c r="R26" s="330">
        <f t="shared" si="11"/>
        <v>0</v>
      </c>
      <c r="S26" s="286">
        <f t="shared" si="11"/>
        <v>0</v>
      </c>
      <c r="T26" s="286">
        <f t="shared" si="11"/>
        <v>0</v>
      </c>
      <c r="U26" s="286">
        <f t="shared" si="11"/>
        <v>0</v>
      </c>
      <c r="V26" s="286">
        <f t="shared" si="11"/>
        <v>0</v>
      </c>
      <c r="W26" s="286">
        <f t="shared" si="11"/>
        <v>0</v>
      </c>
      <c r="X26" s="286">
        <f t="shared" si="11"/>
        <v>0</v>
      </c>
      <c r="Y26" s="330">
        <f t="shared" si="11"/>
        <v>0</v>
      </c>
      <c r="Z26" s="286">
        <f t="shared" si="11"/>
        <v>0</v>
      </c>
      <c r="AA26" s="286">
        <f t="shared" si="11"/>
        <v>0</v>
      </c>
      <c r="AB26" s="286">
        <f t="shared" si="11"/>
        <v>0</v>
      </c>
      <c r="AC26" s="286">
        <f t="shared" si="11"/>
        <v>0</v>
      </c>
      <c r="AD26" s="286">
        <f t="shared" si="11"/>
        <v>0</v>
      </c>
      <c r="AE26" s="286">
        <f t="shared" si="11"/>
        <v>0</v>
      </c>
      <c r="AF26" s="330">
        <f t="shared" si="11"/>
        <v>0</v>
      </c>
      <c r="AG26" s="286">
        <f t="shared" si="11"/>
        <v>0</v>
      </c>
      <c r="AH26" s="286">
        <f t="shared" si="11"/>
        <v>0</v>
      </c>
      <c r="AI26" s="286">
        <f t="shared" si="11"/>
        <v>0</v>
      </c>
      <c r="AJ26" s="286">
        <f t="shared" si="11"/>
        <v>0</v>
      </c>
      <c r="AK26" s="286">
        <f t="shared" ref="AK26:BP26" si="12">AK48</f>
        <v>0</v>
      </c>
      <c r="AL26" s="286">
        <f t="shared" si="12"/>
        <v>0</v>
      </c>
      <c r="AM26" s="330">
        <f t="shared" si="12"/>
        <v>0</v>
      </c>
      <c r="AN26" s="286">
        <f t="shared" si="12"/>
        <v>0</v>
      </c>
      <c r="AO26" s="286">
        <f t="shared" si="12"/>
        <v>1.2367324800000001</v>
      </c>
      <c r="AP26" s="286">
        <f t="shared" si="12"/>
        <v>0</v>
      </c>
      <c r="AQ26" s="286">
        <f t="shared" si="12"/>
        <v>0</v>
      </c>
      <c r="AR26" s="286">
        <f t="shared" si="12"/>
        <v>0.20500000000000002</v>
      </c>
      <c r="AS26" s="286">
        <f t="shared" si="12"/>
        <v>0</v>
      </c>
      <c r="AT26" s="330">
        <f t="shared" si="12"/>
        <v>0</v>
      </c>
      <c r="AU26" s="286">
        <f t="shared" si="12"/>
        <v>0</v>
      </c>
      <c r="AV26" s="286">
        <f t="shared" si="12"/>
        <v>0</v>
      </c>
      <c r="AW26" s="286">
        <f t="shared" si="12"/>
        <v>0</v>
      </c>
      <c r="AX26" s="286">
        <f t="shared" si="12"/>
        <v>0</v>
      </c>
      <c r="AY26" s="286">
        <f t="shared" si="12"/>
        <v>0</v>
      </c>
      <c r="AZ26" s="286">
        <f t="shared" si="12"/>
        <v>0</v>
      </c>
      <c r="BA26" s="330">
        <f t="shared" si="12"/>
        <v>0</v>
      </c>
      <c r="BB26" s="286">
        <f t="shared" si="12"/>
        <v>0</v>
      </c>
      <c r="BC26" s="286">
        <f t="shared" si="12"/>
        <v>1.2367324800000001</v>
      </c>
      <c r="BD26" s="286">
        <f t="shared" si="12"/>
        <v>0</v>
      </c>
      <c r="BE26" s="286">
        <f t="shared" si="12"/>
        <v>0</v>
      </c>
      <c r="BF26" s="286">
        <f t="shared" si="12"/>
        <v>0.20500000000000002</v>
      </c>
      <c r="BG26" s="286">
        <f t="shared" si="12"/>
        <v>0</v>
      </c>
      <c r="BH26" s="286">
        <f t="shared" si="12"/>
        <v>0</v>
      </c>
      <c r="BI26" s="286">
        <f t="shared" si="12"/>
        <v>0</v>
      </c>
      <c r="BJ26" s="286">
        <f t="shared" si="12"/>
        <v>0</v>
      </c>
      <c r="BK26" s="286">
        <f t="shared" si="12"/>
        <v>0</v>
      </c>
      <c r="BL26" s="286">
        <f t="shared" si="12"/>
        <v>0</v>
      </c>
      <c r="BM26" s="286">
        <f t="shared" si="12"/>
        <v>0</v>
      </c>
      <c r="BN26" s="286">
        <f t="shared" si="12"/>
        <v>0</v>
      </c>
      <c r="BO26" s="286">
        <f t="shared" si="12"/>
        <v>0</v>
      </c>
      <c r="BP26" s="286">
        <f t="shared" si="12"/>
        <v>0</v>
      </c>
      <c r="BQ26" s="286">
        <f t="shared" ref="BQ26:BW26" si="13">BQ48</f>
        <v>0</v>
      </c>
      <c r="BR26" s="286">
        <f t="shared" si="13"/>
        <v>0</v>
      </c>
      <c r="BS26" s="286">
        <f t="shared" si="13"/>
        <v>0</v>
      </c>
      <c r="BT26" s="286">
        <f t="shared" si="13"/>
        <v>0</v>
      </c>
      <c r="BU26" s="286">
        <f t="shared" si="13"/>
        <v>0</v>
      </c>
      <c r="BV26" s="332">
        <f t="shared" si="13"/>
        <v>0</v>
      </c>
      <c r="BW26" s="286">
        <f t="shared" si="13"/>
        <v>1.2367324800000001</v>
      </c>
      <c r="BX26" s="286">
        <v>0</v>
      </c>
      <c r="BY26" s="292">
        <f t="shared" si="2"/>
        <v>0</v>
      </c>
      <c r="BZ26" s="292">
        <v>0</v>
      </c>
      <c r="CA26" s="287">
        <f>'10 Квартал Финансирование '!T24</f>
        <v>0</v>
      </c>
    </row>
    <row r="27" spans="1:90" ht="52.5" customHeight="1" x14ac:dyDescent="0.25">
      <c r="A27" s="289">
        <f>'10 Квартал Финансирование '!A25</f>
        <v>1</v>
      </c>
      <c r="B27" s="290" t="str">
        <f>'10 Квартал Финансирование '!B25</f>
        <v>ДОСТРОЙКА, ДООБОРУДОВАНИЕ, МОДЕРНИЗАЦИЯ</v>
      </c>
      <c r="C27" s="286"/>
      <c r="D27" s="286">
        <v>0</v>
      </c>
      <c r="E27" s="286">
        <v>0</v>
      </c>
      <c r="F27" s="286">
        <f>F30+F31</f>
        <v>11.55681762</v>
      </c>
      <c r="G27" s="286">
        <f t="shared" ref="G27:AL27" si="14">SUM(G28:G29)</f>
        <v>0</v>
      </c>
      <c r="H27" s="286">
        <f t="shared" si="14"/>
        <v>0</v>
      </c>
      <c r="I27" s="286">
        <f t="shared" si="14"/>
        <v>0</v>
      </c>
      <c r="J27" s="286">
        <f t="shared" si="14"/>
        <v>0</v>
      </c>
      <c r="K27" s="330">
        <f>K30+K31</f>
        <v>2</v>
      </c>
      <c r="L27" s="286">
        <f t="shared" si="14"/>
        <v>0</v>
      </c>
      <c r="M27" s="286">
        <f t="shared" si="14"/>
        <v>0</v>
      </c>
      <c r="N27" s="286">
        <f t="shared" si="14"/>
        <v>0</v>
      </c>
      <c r="O27" s="286">
        <f t="shared" si="14"/>
        <v>0</v>
      </c>
      <c r="P27" s="286">
        <v>0</v>
      </c>
      <c r="Q27" s="286">
        <f t="shared" si="14"/>
        <v>0</v>
      </c>
      <c r="R27" s="286">
        <f t="shared" si="14"/>
        <v>0</v>
      </c>
      <c r="S27" s="286">
        <f t="shared" si="14"/>
        <v>0</v>
      </c>
      <c r="T27" s="286">
        <f t="shared" si="14"/>
        <v>0</v>
      </c>
      <c r="U27" s="286">
        <f t="shared" si="14"/>
        <v>0</v>
      </c>
      <c r="V27" s="286">
        <f t="shared" si="14"/>
        <v>0</v>
      </c>
      <c r="W27" s="286">
        <v>0</v>
      </c>
      <c r="X27" s="286">
        <f t="shared" si="14"/>
        <v>0</v>
      </c>
      <c r="Y27" s="330">
        <f t="shared" si="14"/>
        <v>0</v>
      </c>
      <c r="Z27" s="286">
        <f t="shared" si="14"/>
        <v>0</v>
      </c>
      <c r="AA27" s="286">
        <f t="shared" si="14"/>
        <v>0</v>
      </c>
      <c r="AB27" s="286">
        <f t="shared" si="14"/>
        <v>0</v>
      </c>
      <c r="AC27" s="286">
        <f t="shared" si="14"/>
        <v>0</v>
      </c>
      <c r="AD27" s="286">
        <v>0</v>
      </c>
      <c r="AE27" s="286">
        <f t="shared" si="14"/>
        <v>0</v>
      </c>
      <c r="AF27" s="330">
        <f t="shared" si="14"/>
        <v>0</v>
      </c>
      <c r="AG27" s="286">
        <f t="shared" si="14"/>
        <v>0</v>
      </c>
      <c r="AH27" s="286">
        <f>AH30+AH31</f>
        <v>11.55681762</v>
      </c>
      <c r="AI27" s="286">
        <f t="shared" si="14"/>
        <v>0</v>
      </c>
      <c r="AJ27" s="286">
        <f t="shared" si="14"/>
        <v>0</v>
      </c>
      <c r="AK27" s="286">
        <v>0</v>
      </c>
      <c r="AL27" s="286">
        <f t="shared" si="14"/>
        <v>0</v>
      </c>
      <c r="AM27" s="330">
        <f>AM30+AM31</f>
        <v>2</v>
      </c>
      <c r="AN27" s="286">
        <f t="shared" ref="AN27" si="15">SUM(AN28:AN29)</f>
        <v>0</v>
      </c>
      <c r="AO27" s="286">
        <f t="shared" ref="AO27" si="16">SUM(AO28:AO29)</f>
        <v>0</v>
      </c>
      <c r="AP27" s="286">
        <f t="shared" ref="AP27" si="17">SUM(AP28:AP29)</f>
        <v>0</v>
      </c>
      <c r="AQ27" s="286">
        <f t="shared" ref="AQ27" si="18">SUM(AQ28:AQ29)</f>
        <v>0</v>
      </c>
      <c r="AR27" s="286">
        <f t="shared" ref="AR27" si="19">SUM(AR28:AR29)</f>
        <v>0</v>
      </c>
      <c r="AS27" s="286">
        <f t="shared" ref="AS27" si="20">SUM(AS28:AS29)</f>
        <v>0</v>
      </c>
      <c r="AT27" s="331">
        <f t="shared" ref="AT27" si="21">SUM(AT28:AT29)</f>
        <v>0</v>
      </c>
      <c r="AU27" s="286">
        <f t="shared" ref="AU27" si="22">SUM(AU28:AU29)</f>
        <v>0</v>
      </c>
      <c r="AV27" s="286">
        <f t="shared" ref="AV27" si="23">SUM(AV28:AV29)</f>
        <v>0</v>
      </c>
      <c r="AW27" s="286">
        <f t="shared" ref="AW27" si="24">SUM(AW28:AW29)</f>
        <v>0</v>
      </c>
      <c r="AX27" s="286">
        <f t="shared" ref="AX27" si="25">SUM(AX28:AX29)</f>
        <v>0</v>
      </c>
      <c r="AY27" s="286">
        <f t="shared" ref="AY27" si="26">SUM(AY28:AY29)</f>
        <v>0</v>
      </c>
      <c r="AZ27" s="286">
        <f t="shared" ref="AZ27" si="27">SUM(AZ28:AZ29)</f>
        <v>0</v>
      </c>
      <c r="BA27" s="286">
        <f t="shared" ref="BA27" si="28">SUM(BA28:BA29)</f>
        <v>0</v>
      </c>
      <c r="BB27" s="286">
        <f t="shared" ref="BB27" si="29">SUM(BB28:BB29)</f>
        <v>0</v>
      </c>
      <c r="BC27" s="286">
        <f t="shared" ref="BC27" si="30">SUM(BC28:BC29)</f>
        <v>0</v>
      </c>
      <c r="BD27" s="286">
        <f t="shared" ref="BD27" si="31">SUM(BD28:BD29)</f>
        <v>0</v>
      </c>
      <c r="BE27" s="286">
        <f t="shared" ref="BE27" si="32">SUM(BE28:BE29)</f>
        <v>0</v>
      </c>
      <c r="BF27" s="286">
        <f t="shared" ref="BF27" si="33">SUM(BF28:BF29)</f>
        <v>0</v>
      </c>
      <c r="BG27" s="286">
        <f t="shared" ref="BG27" si="34">SUM(BG28:BG29)</f>
        <v>0</v>
      </c>
      <c r="BH27" s="286">
        <f t="shared" ref="BH27" si="35">SUM(BH28:BH29)</f>
        <v>0</v>
      </c>
      <c r="BI27" s="286">
        <f t="shared" ref="BI27" si="36">SUM(BI28:BI29)</f>
        <v>0</v>
      </c>
      <c r="BJ27" s="286">
        <f t="shared" ref="BJ27" si="37">SUM(BJ28:BJ29)</f>
        <v>0</v>
      </c>
      <c r="BK27" s="286">
        <f t="shared" ref="BK27" si="38">SUM(BK28:BK29)</f>
        <v>0</v>
      </c>
      <c r="BL27" s="286">
        <f t="shared" ref="BL27" si="39">SUM(BL28:BL29)</f>
        <v>0</v>
      </c>
      <c r="BM27" s="286">
        <f t="shared" ref="BM27" si="40">SUM(BM28:BM29)</f>
        <v>0</v>
      </c>
      <c r="BN27" s="286">
        <f t="shared" ref="BN27" si="41">SUM(BN28:BN29)</f>
        <v>0</v>
      </c>
      <c r="BO27" s="286">
        <f t="shared" ref="BO27" si="42">SUM(BO28:BO29)</f>
        <v>0</v>
      </c>
      <c r="BP27" s="286">
        <f t="shared" ref="BP27" si="43">SUM(BP28:BP29)</f>
        <v>0</v>
      </c>
      <c r="BQ27" s="286">
        <f t="shared" ref="BQ27" si="44">SUM(BQ28:BQ29)</f>
        <v>0</v>
      </c>
      <c r="BR27" s="286">
        <f t="shared" ref="BR27" si="45">SUM(BR28:BR29)</f>
        <v>0</v>
      </c>
      <c r="BS27" s="286">
        <f t="shared" ref="BS27" si="46">SUM(BS28:BS29)</f>
        <v>0</v>
      </c>
      <c r="BT27" s="286">
        <v>0</v>
      </c>
      <c r="BU27" s="286">
        <f t="shared" ref="BU27" si="47">SUM(BU28:BU29)</f>
        <v>0</v>
      </c>
      <c r="BV27" s="331">
        <v>0</v>
      </c>
      <c r="BW27" s="286">
        <f>BW30+BW31</f>
        <v>-11.55681762</v>
      </c>
      <c r="BX27" s="286">
        <f t="shared" si="7"/>
        <v>-100</v>
      </c>
      <c r="BY27" s="286">
        <v>0</v>
      </c>
      <c r="BZ27" s="286">
        <v>0</v>
      </c>
      <c r="CA27" s="287">
        <f>'10 Квартал Финансирование '!T25</f>
        <v>0</v>
      </c>
    </row>
    <row r="28" spans="1:90" ht="35.25" hidden="1" customHeight="1" x14ac:dyDescent="0.25">
      <c r="A28" s="289">
        <f>'10 Квартал Финансирование '!A26</f>
        <v>0</v>
      </c>
      <c r="B28" s="291">
        <f>'10 Квартал Финансирование '!B26</f>
        <v>0</v>
      </c>
      <c r="C28" s="286">
        <f>'10 Квартал Финансирование '!C26</f>
        <v>0</v>
      </c>
      <c r="D28" s="286">
        <v>0</v>
      </c>
      <c r="E28" s="286">
        <v>0</v>
      </c>
      <c r="F28" s="286">
        <f>M28+T28+AA28+AH28</f>
        <v>0</v>
      </c>
      <c r="G28" s="286">
        <f>N28+U28+AB28+AI28</f>
        <v>0</v>
      </c>
      <c r="H28" s="286">
        <f t="shared" ref="H28:K28" si="48">O28+V28+AC28+AJ28</f>
        <v>0</v>
      </c>
      <c r="I28" s="286">
        <f t="shared" si="48"/>
        <v>0</v>
      </c>
      <c r="J28" s="286">
        <f t="shared" si="48"/>
        <v>0</v>
      </c>
      <c r="K28" s="330">
        <f t="shared" si="48"/>
        <v>0</v>
      </c>
      <c r="L28" s="286">
        <f t="shared" ref="L28:S28" si="49">SUM(L29:L32)</f>
        <v>0</v>
      </c>
      <c r="M28" s="286">
        <f>'10 Квартал Финансирование '!I26/1.2</f>
        <v>0</v>
      </c>
      <c r="N28" s="286">
        <f t="shared" si="49"/>
        <v>0</v>
      </c>
      <c r="O28" s="286">
        <f t="shared" si="49"/>
        <v>0</v>
      </c>
      <c r="P28" s="286">
        <v>0</v>
      </c>
      <c r="Q28" s="286">
        <f t="shared" si="49"/>
        <v>0</v>
      </c>
      <c r="R28" s="286">
        <f t="shared" si="49"/>
        <v>0</v>
      </c>
      <c r="S28" s="286">
        <f t="shared" si="49"/>
        <v>0</v>
      </c>
      <c r="T28" s="286">
        <f>'12 Квартал Освоение'!L26</f>
        <v>0</v>
      </c>
      <c r="U28" s="286">
        <v>0</v>
      </c>
      <c r="V28" s="286">
        <v>0</v>
      </c>
      <c r="W28" s="286">
        <v>0</v>
      </c>
      <c r="X28" s="286">
        <v>0</v>
      </c>
      <c r="Y28" s="330">
        <v>0</v>
      </c>
      <c r="Z28" s="286">
        <v>0</v>
      </c>
      <c r="AA28" s="286">
        <f>'12 Квартал Освоение'!N26</f>
        <v>0</v>
      </c>
      <c r="AB28" s="286">
        <v>0</v>
      </c>
      <c r="AC28" s="286"/>
      <c r="AD28" s="286">
        <v>0</v>
      </c>
      <c r="AE28" s="286">
        <v>0</v>
      </c>
      <c r="AF28" s="330">
        <v>0</v>
      </c>
      <c r="AG28" s="286">
        <v>0</v>
      </c>
      <c r="AH28" s="286">
        <f>'12 Квартал Освоение'!P26</f>
        <v>0</v>
      </c>
      <c r="AI28" s="286">
        <v>0</v>
      </c>
      <c r="AJ28" s="286">
        <v>0</v>
      </c>
      <c r="AK28" s="286">
        <v>0</v>
      </c>
      <c r="AL28" s="286">
        <v>0</v>
      </c>
      <c r="AM28" s="330">
        <v>0</v>
      </c>
      <c r="AN28" s="286">
        <v>0</v>
      </c>
      <c r="AO28" s="286">
        <f>AV28+BC28+BJ28+BQ28</f>
        <v>0</v>
      </c>
      <c r="AP28" s="286">
        <v>0</v>
      </c>
      <c r="AQ28" s="286">
        <v>0</v>
      </c>
      <c r="AR28" s="286">
        <v>0</v>
      </c>
      <c r="AS28" s="286">
        <v>0</v>
      </c>
      <c r="AT28" s="331">
        <f>BA28+BH28+BO28+BV28</f>
        <v>0</v>
      </c>
      <c r="AU28" s="286">
        <v>0</v>
      </c>
      <c r="AV28" s="286">
        <v>0</v>
      </c>
      <c r="AW28" s="286">
        <v>0</v>
      </c>
      <c r="AX28" s="286">
        <v>0</v>
      </c>
      <c r="AY28" s="286">
        <v>0</v>
      </c>
      <c r="AZ28" s="286">
        <v>0</v>
      </c>
      <c r="BA28" s="286">
        <v>0</v>
      </c>
      <c r="BB28" s="286">
        <v>0</v>
      </c>
      <c r="BC28" s="286">
        <v>0</v>
      </c>
      <c r="BD28" s="286">
        <v>0</v>
      </c>
      <c r="BE28" s="286">
        <v>0</v>
      </c>
      <c r="BF28" s="286">
        <v>0</v>
      </c>
      <c r="BG28" s="286">
        <v>0</v>
      </c>
      <c r="BH28" s="286">
        <v>0</v>
      </c>
      <c r="BI28" s="286">
        <v>0</v>
      </c>
      <c r="BJ28" s="286">
        <v>0</v>
      </c>
      <c r="BK28" s="286">
        <v>0</v>
      </c>
      <c r="BL28" s="286">
        <v>0</v>
      </c>
      <c r="BM28" s="286">
        <v>0</v>
      </c>
      <c r="BN28" s="286">
        <v>0</v>
      </c>
      <c r="BO28" s="286">
        <v>0</v>
      </c>
      <c r="BP28" s="286">
        <v>0</v>
      </c>
      <c r="BQ28" s="286">
        <f>'12 Квартал Освоение'!Q26</f>
        <v>0</v>
      </c>
      <c r="BR28" s="286">
        <v>0</v>
      </c>
      <c r="BS28" s="286">
        <v>0</v>
      </c>
      <c r="BT28" s="286">
        <v>0</v>
      </c>
      <c r="BU28" s="286">
        <v>0</v>
      </c>
      <c r="BV28" s="331">
        <v>0</v>
      </c>
      <c r="BW28" s="286">
        <f>AO28-F28</f>
        <v>0</v>
      </c>
      <c r="BX28" s="286" t="e">
        <f t="shared" si="7"/>
        <v>#DIV/0!</v>
      </c>
      <c r="BY28" s="286">
        <v>0</v>
      </c>
      <c r="BZ28" s="286">
        <v>0</v>
      </c>
      <c r="CA28" s="287">
        <f>'10 Квартал Финансирование '!T26</f>
        <v>0</v>
      </c>
    </row>
    <row r="29" spans="1:90" ht="35.25" hidden="1" customHeight="1" x14ac:dyDescent="0.25">
      <c r="A29" s="289">
        <f>'10 Квартал Финансирование '!A27</f>
        <v>0</v>
      </c>
      <c r="B29" s="291">
        <f>'10 Квартал Финансирование '!B27</f>
        <v>0</v>
      </c>
      <c r="C29" s="286">
        <f>'10 Квартал Финансирование '!C27</f>
        <v>0</v>
      </c>
      <c r="D29" s="286">
        <v>0</v>
      </c>
      <c r="E29" s="286">
        <v>0</v>
      </c>
      <c r="F29" s="286">
        <f>M29+T29+AA29+AH29</f>
        <v>0</v>
      </c>
      <c r="G29" s="286">
        <f>N29+U29+AB29+AI29</f>
        <v>0</v>
      </c>
      <c r="H29" s="286">
        <f t="shared" ref="H29" si="50">O29+V29+AC29+AJ29</f>
        <v>0</v>
      </c>
      <c r="I29" s="286">
        <v>0</v>
      </c>
      <c r="J29" s="286">
        <f t="shared" ref="J29" si="51">Q29+X29+AE29+AL29</f>
        <v>0</v>
      </c>
      <c r="K29" s="330">
        <f t="shared" ref="K29:K31" si="52">R29+Y29+AF29+AM29</f>
        <v>0</v>
      </c>
      <c r="L29" s="286">
        <f t="shared" ref="L29:S29" si="53">SUM(L32:L33)</f>
        <v>0</v>
      </c>
      <c r="M29" s="286">
        <f>'10 Квартал Финансирование '!I27/1.2</f>
        <v>0</v>
      </c>
      <c r="N29" s="286">
        <f t="shared" si="53"/>
        <v>0</v>
      </c>
      <c r="O29" s="286">
        <f t="shared" si="53"/>
        <v>0</v>
      </c>
      <c r="P29" s="286">
        <v>0</v>
      </c>
      <c r="Q29" s="286">
        <f t="shared" si="53"/>
        <v>0</v>
      </c>
      <c r="R29" s="286">
        <f t="shared" si="53"/>
        <v>0</v>
      </c>
      <c r="S29" s="286">
        <f t="shared" si="53"/>
        <v>0</v>
      </c>
      <c r="T29" s="286">
        <f>'12 Квартал Освоение'!L27</f>
        <v>0</v>
      </c>
      <c r="U29" s="286">
        <v>0</v>
      </c>
      <c r="V29" s="286">
        <v>0</v>
      </c>
      <c r="W29" s="286">
        <v>0</v>
      </c>
      <c r="X29" s="286">
        <v>0</v>
      </c>
      <c r="Y29" s="330">
        <v>0</v>
      </c>
      <c r="Z29" s="286">
        <v>0</v>
      </c>
      <c r="AA29" s="286">
        <f>'12 Квартал Освоение'!N27</f>
        <v>0</v>
      </c>
      <c r="AB29" s="286"/>
      <c r="AC29" s="286">
        <v>0</v>
      </c>
      <c r="AD29" s="286">
        <v>0</v>
      </c>
      <c r="AE29" s="286">
        <v>0</v>
      </c>
      <c r="AF29" s="330">
        <v>0</v>
      </c>
      <c r="AG29" s="286">
        <v>0</v>
      </c>
      <c r="AH29" s="286">
        <f>'12 Квартал Освоение'!P27</f>
        <v>0</v>
      </c>
      <c r="AI29" s="286">
        <v>0</v>
      </c>
      <c r="AJ29" s="286">
        <v>0</v>
      </c>
      <c r="AK29" s="286">
        <v>0</v>
      </c>
      <c r="AL29" s="286">
        <v>0</v>
      </c>
      <c r="AM29" s="330">
        <v>0</v>
      </c>
      <c r="AN29" s="286">
        <v>0</v>
      </c>
      <c r="AO29" s="286">
        <f>AV29+BC29+BJ29+BQ29</f>
        <v>0</v>
      </c>
      <c r="AP29" s="286">
        <v>0</v>
      </c>
      <c r="AQ29" s="286">
        <v>0</v>
      </c>
      <c r="AR29" s="286">
        <f>AY29+BF29+BM29+BT29</f>
        <v>0</v>
      </c>
      <c r="AS29" s="286">
        <v>0</v>
      </c>
      <c r="AT29" s="286">
        <v>0</v>
      </c>
      <c r="AU29" s="286">
        <v>0</v>
      </c>
      <c r="AV29" s="286">
        <v>0</v>
      </c>
      <c r="AW29" s="286">
        <v>0</v>
      </c>
      <c r="AX29" s="286">
        <v>0</v>
      </c>
      <c r="AY29" s="286">
        <v>0</v>
      </c>
      <c r="AZ29" s="286">
        <v>0</v>
      </c>
      <c r="BA29" s="286">
        <v>0</v>
      </c>
      <c r="BB29" s="286">
        <v>0</v>
      </c>
      <c r="BC29" s="286">
        <v>0</v>
      </c>
      <c r="BD29" s="286">
        <v>0</v>
      </c>
      <c r="BE29" s="286">
        <v>0</v>
      </c>
      <c r="BF29" s="286">
        <v>0</v>
      </c>
      <c r="BG29" s="286">
        <v>0</v>
      </c>
      <c r="BH29" s="286">
        <v>0</v>
      </c>
      <c r="BI29" s="286">
        <v>0</v>
      </c>
      <c r="BJ29" s="286">
        <v>0</v>
      </c>
      <c r="BK29" s="286">
        <v>0</v>
      </c>
      <c r="BL29" s="286">
        <v>0</v>
      </c>
      <c r="BM29" s="286">
        <v>0</v>
      </c>
      <c r="BN29" s="286">
        <v>0</v>
      </c>
      <c r="BO29" s="286">
        <v>0</v>
      </c>
      <c r="BP29" s="286">
        <v>0</v>
      </c>
      <c r="BQ29" s="286">
        <f>'12 Квартал Освоение'!Q27</f>
        <v>0</v>
      </c>
      <c r="BR29" s="286">
        <v>0</v>
      </c>
      <c r="BS29" s="286">
        <v>0</v>
      </c>
      <c r="BT29" s="286">
        <v>0</v>
      </c>
      <c r="BU29" s="286">
        <v>0</v>
      </c>
      <c r="BV29" s="332">
        <v>0</v>
      </c>
      <c r="BW29" s="286">
        <f>AO29-F29</f>
        <v>0</v>
      </c>
      <c r="BX29" s="286" t="e">
        <f t="shared" si="7"/>
        <v>#DIV/0!</v>
      </c>
      <c r="BY29" s="286">
        <v>0</v>
      </c>
      <c r="BZ29" s="286">
        <v>0</v>
      </c>
      <c r="CA29" s="287">
        <f>'10 Квартал Финансирование '!T27</f>
        <v>0</v>
      </c>
    </row>
    <row r="30" spans="1:90" ht="35.25" customHeight="1" x14ac:dyDescent="0.25">
      <c r="A30" s="289" t="str">
        <f>'10 Квартал Финансирование '!A28</f>
        <v>1.1</v>
      </c>
      <c r="B30" s="291" t="str">
        <f>'10 Квартал Финансирование '!B28</f>
        <v xml:space="preserve">Установка интеллектуальной системы учета электроэнергии </v>
      </c>
      <c r="C30" s="294" t="str">
        <f>'10 Квартал Финансирование '!C28</f>
        <v>K_KSK2020_004</v>
      </c>
      <c r="D30" s="286">
        <v>0</v>
      </c>
      <c r="E30" s="286">
        <v>0</v>
      </c>
      <c r="F30" s="286">
        <f>M30+T30+AA30+AH30</f>
        <v>5.5026157700000002</v>
      </c>
      <c r="G30" s="286">
        <v>0</v>
      </c>
      <c r="H30" s="286">
        <v>0</v>
      </c>
      <c r="I30" s="286">
        <v>0</v>
      </c>
      <c r="J30" s="286">
        <v>0</v>
      </c>
      <c r="K30" s="330">
        <f t="shared" si="52"/>
        <v>1</v>
      </c>
      <c r="L30" s="286">
        <v>0</v>
      </c>
      <c r="M30" s="286">
        <v>0</v>
      </c>
      <c r="N30" s="286">
        <v>0</v>
      </c>
      <c r="O30" s="286">
        <v>0</v>
      </c>
      <c r="P30" s="286">
        <v>0</v>
      </c>
      <c r="Q30" s="286">
        <v>0</v>
      </c>
      <c r="R30" s="286">
        <v>0</v>
      </c>
      <c r="S30" s="286">
        <v>0</v>
      </c>
      <c r="T30" s="286">
        <v>0</v>
      </c>
      <c r="U30" s="286">
        <v>0</v>
      </c>
      <c r="V30" s="286">
        <v>0</v>
      </c>
      <c r="W30" s="286">
        <v>0</v>
      </c>
      <c r="X30" s="286">
        <v>0</v>
      </c>
      <c r="Y30" s="286">
        <v>0</v>
      </c>
      <c r="Z30" s="286">
        <v>0</v>
      </c>
      <c r="AA30" s="286">
        <v>0</v>
      </c>
      <c r="AB30" s="286">
        <v>0</v>
      </c>
      <c r="AC30" s="286">
        <v>0</v>
      </c>
      <c r="AD30" s="286">
        <v>0</v>
      </c>
      <c r="AE30" s="286">
        <v>0</v>
      </c>
      <c r="AF30" s="286">
        <v>0</v>
      </c>
      <c r="AG30" s="286">
        <v>0</v>
      </c>
      <c r="AH30" s="286">
        <f>'10 Квартал Финансирование '!O28/1.2</f>
        <v>5.5026157700000002</v>
      </c>
      <c r="AI30" s="286">
        <v>0</v>
      </c>
      <c r="AJ30" s="286">
        <v>0</v>
      </c>
      <c r="AK30" s="286">
        <v>0</v>
      </c>
      <c r="AL30" s="286">
        <v>0</v>
      </c>
      <c r="AM30" s="330">
        <v>1</v>
      </c>
      <c r="AN30" s="286">
        <v>0</v>
      </c>
      <c r="AO30" s="286">
        <v>0</v>
      </c>
      <c r="AP30" s="286">
        <v>0</v>
      </c>
      <c r="AQ30" s="286">
        <v>0</v>
      </c>
      <c r="AR30" s="286">
        <v>0</v>
      </c>
      <c r="AS30" s="286">
        <v>0</v>
      </c>
      <c r="AT30" s="286">
        <v>0</v>
      </c>
      <c r="AU30" s="286">
        <v>0</v>
      </c>
      <c r="AV30" s="286">
        <v>0</v>
      </c>
      <c r="AW30" s="286">
        <v>0</v>
      </c>
      <c r="AX30" s="286">
        <v>0</v>
      </c>
      <c r="AY30" s="286">
        <v>0</v>
      </c>
      <c r="AZ30" s="286">
        <v>0</v>
      </c>
      <c r="BA30" s="286">
        <v>0</v>
      </c>
      <c r="BB30" s="286">
        <v>0</v>
      </c>
      <c r="BC30" s="286">
        <v>0</v>
      </c>
      <c r="BD30" s="286">
        <v>0</v>
      </c>
      <c r="BE30" s="286">
        <v>0</v>
      </c>
      <c r="BF30" s="286">
        <v>0</v>
      </c>
      <c r="BG30" s="286">
        <v>0</v>
      </c>
      <c r="BH30" s="286">
        <v>0</v>
      </c>
      <c r="BI30" s="286">
        <v>0</v>
      </c>
      <c r="BJ30" s="286">
        <v>0</v>
      </c>
      <c r="BK30" s="286">
        <v>0</v>
      </c>
      <c r="BL30" s="286">
        <v>0</v>
      </c>
      <c r="BM30" s="286">
        <v>0</v>
      </c>
      <c r="BN30" s="286">
        <v>0</v>
      </c>
      <c r="BO30" s="286">
        <v>0</v>
      </c>
      <c r="BP30" s="286">
        <v>0</v>
      </c>
      <c r="BQ30" s="286">
        <v>0</v>
      </c>
      <c r="BR30" s="286">
        <v>0</v>
      </c>
      <c r="BS30" s="286">
        <v>0</v>
      </c>
      <c r="BT30" s="286">
        <v>0</v>
      </c>
      <c r="BU30" s="286">
        <v>0</v>
      </c>
      <c r="BV30" s="286">
        <v>0</v>
      </c>
      <c r="BW30" s="286">
        <f>AO30-F30</f>
        <v>-5.5026157700000002</v>
      </c>
      <c r="BX30" s="286">
        <f t="shared" si="7"/>
        <v>-100</v>
      </c>
      <c r="BY30" s="286">
        <v>0</v>
      </c>
      <c r="BZ30" s="286">
        <v>0</v>
      </c>
      <c r="CA30" s="287" t="str">
        <f>'10 Квартал Финансирование '!T28</f>
        <v>Выполнение запланировано в 4 квартале 2024г.</v>
      </c>
    </row>
    <row r="31" spans="1:90" ht="35.25" customHeight="1" x14ac:dyDescent="0.25">
      <c r="A31" s="289" t="str">
        <f>'10 Квартал Финансирование '!A29</f>
        <v>1.2</v>
      </c>
      <c r="B31" s="291" t="str">
        <f>'10 Квартал Финансирование '!B29</f>
        <v>Монтаж опто-волоконной линии</v>
      </c>
      <c r="C31" s="294" t="str">
        <f>'10 Квартал Финансирование '!C29</f>
        <v>K_KSK2020_006</v>
      </c>
      <c r="D31" s="286">
        <v>0</v>
      </c>
      <c r="E31" s="286">
        <v>0</v>
      </c>
      <c r="F31" s="286">
        <f>M31+T31+AA31+AH31</f>
        <v>6.0542018500000001</v>
      </c>
      <c r="G31" s="286">
        <v>0</v>
      </c>
      <c r="H31" s="286">
        <v>0</v>
      </c>
      <c r="I31" s="286">
        <v>0</v>
      </c>
      <c r="J31" s="286">
        <v>0</v>
      </c>
      <c r="K31" s="330">
        <f t="shared" si="52"/>
        <v>1</v>
      </c>
      <c r="L31" s="286">
        <v>0</v>
      </c>
      <c r="M31" s="286">
        <v>0</v>
      </c>
      <c r="N31" s="286">
        <v>0</v>
      </c>
      <c r="O31" s="286">
        <v>0</v>
      </c>
      <c r="P31" s="286">
        <v>0</v>
      </c>
      <c r="Q31" s="286">
        <v>0</v>
      </c>
      <c r="R31" s="286">
        <v>0</v>
      </c>
      <c r="S31" s="286">
        <v>0</v>
      </c>
      <c r="T31" s="286">
        <v>0</v>
      </c>
      <c r="U31" s="286">
        <v>0</v>
      </c>
      <c r="V31" s="286">
        <v>0</v>
      </c>
      <c r="W31" s="286">
        <v>0</v>
      </c>
      <c r="X31" s="286">
        <v>0</v>
      </c>
      <c r="Y31" s="286">
        <v>0</v>
      </c>
      <c r="Z31" s="286">
        <v>0</v>
      </c>
      <c r="AA31" s="286">
        <v>0</v>
      </c>
      <c r="AB31" s="286">
        <v>0</v>
      </c>
      <c r="AC31" s="286">
        <v>0</v>
      </c>
      <c r="AD31" s="286">
        <v>0</v>
      </c>
      <c r="AE31" s="286">
        <v>0</v>
      </c>
      <c r="AF31" s="286">
        <v>0</v>
      </c>
      <c r="AG31" s="286">
        <v>0</v>
      </c>
      <c r="AH31" s="286">
        <f>'10 Квартал Финансирование '!O29/1.2</f>
        <v>6.0542018500000001</v>
      </c>
      <c r="AI31" s="286">
        <v>0</v>
      </c>
      <c r="AJ31" s="286">
        <v>0</v>
      </c>
      <c r="AK31" s="286">
        <v>0</v>
      </c>
      <c r="AL31" s="286">
        <v>0</v>
      </c>
      <c r="AM31" s="330">
        <v>1</v>
      </c>
      <c r="AN31" s="286">
        <v>0</v>
      </c>
      <c r="AO31" s="286">
        <v>0</v>
      </c>
      <c r="AP31" s="286">
        <v>0</v>
      </c>
      <c r="AQ31" s="286">
        <v>0</v>
      </c>
      <c r="AR31" s="286">
        <v>0</v>
      </c>
      <c r="AS31" s="286">
        <v>0</v>
      </c>
      <c r="AT31" s="286">
        <v>0</v>
      </c>
      <c r="AU31" s="286">
        <v>0</v>
      </c>
      <c r="AV31" s="286">
        <v>0</v>
      </c>
      <c r="AW31" s="286">
        <v>0</v>
      </c>
      <c r="AX31" s="286">
        <v>0</v>
      </c>
      <c r="AY31" s="286">
        <v>0</v>
      </c>
      <c r="AZ31" s="286">
        <v>0</v>
      </c>
      <c r="BA31" s="286">
        <v>0</v>
      </c>
      <c r="BB31" s="286">
        <v>0</v>
      </c>
      <c r="BC31" s="286">
        <v>0</v>
      </c>
      <c r="BD31" s="286">
        <v>0</v>
      </c>
      <c r="BE31" s="286">
        <v>0</v>
      </c>
      <c r="BF31" s="286">
        <v>0</v>
      </c>
      <c r="BG31" s="286">
        <v>0</v>
      </c>
      <c r="BH31" s="286">
        <v>0</v>
      </c>
      <c r="BI31" s="286">
        <v>0</v>
      </c>
      <c r="BJ31" s="286">
        <v>0</v>
      </c>
      <c r="BK31" s="286">
        <v>0</v>
      </c>
      <c r="BL31" s="286">
        <v>0</v>
      </c>
      <c r="BM31" s="286">
        <v>0</v>
      </c>
      <c r="BN31" s="286">
        <v>0</v>
      </c>
      <c r="BO31" s="286">
        <v>0</v>
      </c>
      <c r="BP31" s="286">
        <v>0</v>
      </c>
      <c r="BQ31" s="286">
        <v>0</v>
      </c>
      <c r="BR31" s="286">
        <v>0</v>
      </c>
      <c r="BS31" s="286">
        <v>0</v>
      </c>
      <c r="BT31" s="286">
        <v>0</v>
      </c>
      <c r="BU31" s="286">
        <v>0</v>
      </c>
      <c r="BV31" s="286">
        <v>0</v>
      </c>
      <c r="BW31" s="286">
        <f>AO31-F31</f>
        <v>-6.0542018500000001</v>
      </c>
      <c r="BX31" s="286">
        <f t="shared" si="7"/>
        <v>-100</v>
      </c>
      <c r="BY31" s="286"/>
      <c r="BZ31" s="286"/>
      <c r="CA31" s="287" t="str">
        <f>'10 Квартал Финансирование '!T29</f>
        <v>Выполнение запланировано в 4 квартале 2024г.</v>
      </c>
    </row>
    <row r="32" spans="1:90" s="288" customFormat="1" ht="29.25" customHeight="1" x14ac:dyDescent="0.25">
      <c r="A32" s="289">
        <f>'10 Квартал Финансирование '!A30</f>
        <v>2</v>
      </c>
      <c r="B32" s="333" t="str">
        <f>'10 Квартал Финансирование '!B30</f>
        <v>РЕКОНСТРУКЦИЯ</v>
      </c>
      <c r="C32" s="286">
        <f>'10 Квартал Финансирование '!C30</f>
        <v>0</v>
      </c>
      <c r="D32" s="286">
        <v>0</v>
      </c>
      <c r="E32" s="286">
        <v>0</v>
      </c>
      <c r="F32" s="286">
        <f>F33+F34+F43</f>
        <v>29.699314790000003</v>
      </c>
      <c r="G32" s="286">
        <f t="shared" ref="G32:AL32" si="54">SUM(G33:G36)</f>
        <v>0</v>
      </c>
      <c r="H32" s="286">
        <f t="shared" si="54"/>
        <v>0</v>
      </c>
      <c r="I32" s="286">
        <f>I33+I34+I43</f>
        <v>13.120000000000001</v>
      </c>
      <c r="J32" s="286">
        <f t="shared" si="54"/>
        <v>0</v>
      </c>
      <c r="K32" s="330">
        <f>K33+K34+K43</f>
        <v>1</v>
      </c>
      <c r="L32" s="286">
        <f t="shared" si="54"/>
        <v>0</v>
      </c>
      <c r="M32" s="286">
        <f t="shared" si="54"/>
        <v>0</v>
      </c>
      <c r="N32" s="286">
        <f t="shared" si="54"/>
        <v>0</v>
      </c>
      <c r="O32" s="286">
        <f t="shared" si="54"/>
        <v>0</v>
      </c>
      <c r="P32" s="286">
        <f t="shared" si="54"/>
        <v>0</v>
      </c>
      <c r="Q32" s="286">
        <f t="shared" si="54"/>
        <v>0</v>
      </c>
      <c r="R32" s="286">
        <f t="shared" si="54"/>
        <v>0</v>
      </c>
      <c r="S32" s="286">
        <f t="shared" si="54"/>
        <v>0</v>
      </c>
      <c r="T32" s="286">
        <f t="shared" si="54"/>
        <v>0</v>
      </c>
      <c r="U32" s="286">
        <f t="shared" si="54"/>
        <v>0</v>
      </c>
      <c r="V32" s="286">
        <f t="shared" si="54"/>
        <v>0</v>
      </c>
      <c r="W32" s="286">
        <f t="shared" si="54"/>
        <v>0</v>
      </c>
      <c r="X32" s="286">
        <f t="shared" si="54"/>
        <v>0</v>
      </c>
      <c r="Y32" s="330">
        <v>0</v>
      </c>
      <c r="Z32" s="286">
        <f t="shared" si="54"/>
        <v>0</v>
      </c>
      <c r="AA32" s="286">
        <f t="shared" si="54"/>
        <v>0</v>
      </c>
      <c r="AB32" s="286">
        <f t="shared" si="54"/>
        <v>0</v>
      </c>
      <c r="AC32" s="286">
        <f t="shared" si="54"/>
        <v>0</v>
      </c>
      <c r="AD32" s="286">
        <f t="shared" si="54"/>
        <v>0</v>
      </c>
      <c r="AE32" s="286">
        <f t="shared" si="54"/>
        <v>0</v>
      </c>
      <c r="AF32" s="330">
        <v>0</v>
      </c>
      <c r="AG32" s="286">
        <f t="shared" si="54"/>
        <v>0</v>
      </c>
      <c r="AH32" s="286">
        <f>AH33+AH34+AH43</f>
        <v>29.699314790000003</v>
      </c>
      <c r="AI32" s="286">
        <f t="shared" si="54"/>
        <v>0</v>
      </c>
      <c r="AJ32" s="286">
        <f t="shared" si="54"/>
        <v>0</v>
      </c>
      <c r="AK32" s="286">
        <f>AK33+AK34+AK43</f>
        <v>13.120000000000001</v>
      </c>
      <c r="AL32" s="286">
        <f t="shared" si="54"/>
        <v>0</v>
      </c>
      <c r="AM32" s="330">
        <f>AM33+AM34+AM43</f>
        <v>1</v>
      </c>
      <c r="AN32" s="286">
        <f t="shared" ref="AN32" si="55">SUM(AN33:AN36)</f>
        <v>0</v>
      </c>
      <c r="AO32" s="286">
        <f>SUM(AO33:AO42)</f>
        <v>0</v>
      </c>
      <c r="AP32" s="286">
        <f t="shared" ref="AP32" si="56">SUM(AP33:AP36)</f>
        <v>0</v>
      </c>
      <c r="AQ32" s="286">
        <f t="shared" ref="AQ32" si="57">SUM(AQ33:AQ36)</f>
        <v>0</v>
      </c>
      <c r="AR32" s="286">
        <f t="shared" ref="AR32" si="58">SUM(AR33:AR36)</f>
        <v>0</v>
      </c>
      <c r="AS32" s="286">
        <f t="shared" ref="AS32" si="59">SUM(AS33:AS36)</f>
        <v>0</v>
      </c>
      <c r="AT32" s="331">
        <v>0</v>
      </c>
      <c r="AU32" s="286">
        <f t="shared" ref="AU32" si="60">SUM(AU33:AU36)</f>
        <v>0</v>
      </c>
      <c r="AV32" s="286">
        <f t="shared" ref="AV32" si="61">SUM(AV33:AV36)</f>
        <v>0</v>
      </c>
      <c r="AW32" s="286">
        <f t="shared" ref="AW32" si="62">SUM(AW33:AW36)</f>
        <v>0</v>
      </c>
      <c r="AX32" s="286">
        <f t="shared" ref="AX32" si="63">SUM(AX33:AX36)</f>
        <v>0</v>
      </c>
      <c r="AY32" s="286">
        <f t="shared" ref="AY32" si="64">SUM(AY33:AY36)</f>
        <v>0</v>
      </c>
      <c r="AZ32" s="286">
        <f t="shared" ref="AZ32" si="65">SUM(AZ33:AZ36)</f>
        <v>0</v>
      </c>
      <c r="BA32" s="286">
        <f t="shared" ref="BA32" si="66">SUM(BA33:BA36)</f>
        <v>0</v>
      </c>
      <c r="BB32" s="286">
        <f t="shared" ref="BB32" si="67">SUM(BB33:BB36)</f>
        <v>0</v>
      </c>
      <c r="BC32" s="286">
        <f t="shared" ref="BC32" si="68">SUM(BC33:BC36)</f>
        <v>0</v>
      </c>
      <c r="BD32" s="286">
        <f t="shared" ref="BD32" si="69">SUM(BD33:BD36)</f>
        <v>0</v>
      </c>
      <c r="BE32" s="286">
        <f t="shared" ref="BE32" si="70">SUM(BE33:BE36)</f>
        <v>0</v>
      </c>
      <c r="BF32" s="286">
        <f t="shared" ref="BF32" si="71">SUM(BF33:BF36)</f>
        <v>0</v>
      </c>
      <c r="BG32" s="286">
        <f t="shared" ref="BG32" si="72">SUM(BG33:BG36)</f>
        <v>0</v>
      </c>
      <c r="BH32" s="286">
        <f t="shared" ref="BH32" si="73">SUM(BH33:BH36)</f>
        <v>0</v>
      </c>
      <c r="BI32" s="286">
        <f t="shared" ref="BI32" si="74">SUM(BI33:BI36)</f>
        <v>0</v>
      </c>
      <c r="BJ32" s="286">
        <f t="shared" ref="BJ32" si="75">SUM(BJ33:BJ36)</f>
        <v>0</v>
      </c>
      <c r="BK32" s="286">
        <f t="shared" ref="BK32" si="76">SUM(BK33:BK36)</f>
        <v>0</v>
      </c>
      <c r="BL32" s="286">
        <f t="shared" ref="BL32" si="77">SUM(BL33:BL36)</f>
        <v>0</v>
      </c>
      <c r="BM32" s="286">
        <f t="shared" ref="BM32" si="78">SUM(BM33:BM36)</f>
        <v>0</v>
      </c>
      <c r="BN32" s="286">
        <f t="shared" ref="BN32" si="79">SUM(BN33:BN36)</f>
        <v>0</v>
      </c>
      <c r="BO32" s="286">
        <f t="shared" ref="BO32" si="80">SUM(BO33:BO36)</f>
        <v>0</v>
      </c>
      <c r="BP32" s="286">
        <f t="shared" ref="BP32" si="81">SUM(BP33:BP36)</f>
        <v>0</v>
      </c>
      <c r="BQ32" s="286">
        <f>SUM(BQ33:BQ42)</f>
        <v>0</v>
      </c>
      <c r="BR32" s="286">
        <f t="shared" ref="BR32" si="82">SUM(BR33:BR36)</f>
        <v>0</v>
      </c>
      <c r="BS32" s="286">
        <f t="shared" ref="BS32" si="83">SUM(BS33:BS36)</f>
        <v>0</v>
      </c>
      <c r="BT32" s="286">
        <f t="shared" ref="BT32" si="84">SUM(BT33:BT36)</f>
        <v>0</v>
      </c>
      <c r="BU32" s="286">
        <f t="shared" ref="BU32" si="85">SUM(BU33:BU36)</f>
        <v>0</v>
      </c>
      <c r="BV32" s="331">
        <v>0</v>
      </c>
      <c r="BW32" s="286">
        <f>BW33+BW34+BW43</f>
        <v>-29.699314790000003</v>
      </c>
      <c r="BX32" s="286">
        <f t="shared" si="7"/>
        <v>-100</v>
      </c>
      <c r="BY32" s="286">
        <v>0</v>
      </c>
      <c r="BZ32" s="286">
        <v>0</v>
      </c>
      <c r="CA32" s="287">
        <f>'10 Квартал Финансирование '!T30</f>
        <v>0</v>
      </c>
    </row>
    <row r="33" spans="1:79" s="288" customFormat="1" ht="40.5" customHeight="1" x14ac:dyDescent="0.25">
      <c r="A33" s="289" t="str">
        <f>'10 Квартал Финансирование '!A39</f>
        <v>2.1</v>
      </c>
      <c r="B33" s="291" t="str">
        <f>'10 Квартал Финансирование '!B39</f>
        <v>Реконструкция РП-5 с установкой оборудования телемеханики</v>
      </c>
      <c r="C33" s="294" t="str">
        <f>'10 Квартал Финансирование '!C39</f>
        <v>O_KSK2024_001</v>
      </c>
      <c r="D33" s="286">
        <v>0</v>
      </c>
      <c r="E33" s="286">
        <v>0</v>
      </c>
      <c r="F33" s="286">
        <f>M33+T33+AA33+AH33</f>
        <v>12.19757452</v>
      </c>
      <c r="G33" s="286">
        <f>N33+U33+AB33+AI33</f>
        <v>0</v>
      </c>
      <c r="H33" s="286">
        <f t="shared" ref="H33:K33" si="86">O33+V33+AC33+AJ33</f>
        <v>0</v>
      </c>
      <c r="I33" s="286">
        <f t="shared" si="86"/>
        <v>0</v>
      </c>
      <c r="J33" s="286">
        <f t="shared" si="86"/>
        <v>0</v>
      </c>
      <c r="K33" s="330">
        <f t="shared" si="86"/>
        <v>1</v>
      </c>
      <c r="L33" s="286">
        <v>0</v>
      </c>
      <c r="M33" s="286">
        <v>0</v>
      </c>
      <c r="N33" s="286">
        <v>0</v>
      </c>
      <c r="O33" s="286">
        <v>0</v>
      </c>
      <c r="P33" s="286">
        <v>0</v>
      </c>
      <c r="Q33" s="286">
        <v>0</v>
      </c>
      <c r="R33" s="286">
        <v>0</v>
      </c>
      <c r="S33" s="286">
        <v>0</v>
      </c>
      <c r="T33" s="286">
        <v>0</v>
      </c>
      <c r="U33" s="286">
        <v>0</v>
      </c>
      <c r="V33" s="286">
        <v>0</v>
      </c>
      <c r="W33" s="286">
        <v>0</v>
      </c>
      <c r="X33" s="286">
        <v>0</v>
      </c>
      <c r="Y33" s="286">
        <v>0</v>
      </c>
      <c r="Z33" s="286">
        <v>0</v>
      </c>
      <c r="AA33" s="286">
        <f>'12 Квартал Освоение'!N31</f>
        <v>0</v>
      </c>
      <c r="AB33" s="286">
        <v>0</v>
      </c>
      <c r="AC33" s="286">
        <v>0</v>
      </c>
      <c r="AD33" s="286">
        <v>0</v>
      </c>
      <c r="AE33" s="286">
        <v>0</v>
      </c>
      <c r="AF33" s="330">
        <v>0</v>
      </c>
      <c r="AG33" s="286">
        <v>0</v>
      </c>
      <c r="AH33" s="286">
        <f>'12 Квартал Освоение'!P31</f>
        <v>12.19757452</v>
      </c>
      <c r="AI33" s="286">
        <v>0</v>
      </c>
      <c r="AJ33" s="286">
        <v>0</v>
      </c>
      <c r="AK33" s="286">
        <v>0</v>
      </c>
      <c r="AL33" s="286">
        <v>0</v>
      </c>
      <c r="AM33" s="334">
        <v>1</v>
      </c>
      <c r="AN33" s="286">
        <v>0</v>
      </c>
      <c r="AO33" s="286">
        <f>AV33+BC33+BJ33+BQ33</f>
        <v>0</v>
      </c>
      <c r="AP33" s="286">
        <v>0</v>
      </c>
      <c r="AQ33" s="286">
        <v>0</v>
      </c>
      <c r="AR33" s="286">
        <v>0</v>
      </c>
      <c r="AS33" s="286">
        <v>0</v>
      </c>
      <c r="AT33" s="331">
        <f>BA33+BH33+BO33+BV33</f>
        <v>0</v>
      </c>
      <c r="AU33" s="286">
        <v>0</v>
      </c>
      <c r="AV33" s="286">
        <v>0</v>
      </c>
      <c r="AW33" s="286">
        <v>0</v>
      </c>
      <c r="AX33" s="286">
        <v>0</v>
      </c>
      <c r="AY33" s="286">
        <v>0</v>
      </c>
      <c r="AZ33" s="286">
        <v>0</v>
      </c>
      <c r="BA33" s="286">
        <v>0</v>
      </c>
      <c r="BB33" s="286">
        <v>0</v>
      </c>
      <c r="BC33" s="286">
        <v>0</v>
      </c>
      <c r="BD33" s="286">
        <v>0</v>
      </c>
      <c r="BE33" s="286">
        <v>0</v>
      </c>
      <c r="BF33" s="286">
        <v>0</v>
      </c>
      <c r="BG33" s="286">
        <v>0</v>
      </c>
      <c r="BH33" s="286">
        <v>0</v>
      </c>
      <c r="BI33" s="286">
        <v>0</v>
      </c>
      <c r="BJ33" s="286">
        <v>0</v>
      </c>
      <c r="BK33" s="286">
        <v>0</v>
      </c>
      <c r="BL33" s="286">
        <v>0</v>
      </c>
      <c r="BM33" s="286">
        <v>0</v>
      </c>
      <c r="BN33" s="286">
        <v>0</v>
      </c>
      <c r="BO33" s="286">
        <v>0</v>
      </c>
      <c r="BP33" s="286">
        <v>0</v>
      </c>
      <c r="BQ33" s="286">
        <f>'12 Квартал Освоение'!Q31</f>
        <v>0</v>
      </c>
      <c r="BR33" s="286">
        <v>0</v>
      </c>
      <c r="BS33" s="286">
        <v>0</v>
      </c>
      <c r="BT33" s="286">
        <v>0</v>
      </c>
      <c r="BU33" s="286">
        <v>0</v>
      </c>
      <c r="BV33" s="331">
        <v>0</v>
      </c>
      <c r="BW33" s="286">
        <f>AO33-F33</f>
        <v>-12.19757452</v>
      </c>
      <c r="BX33" s="286">
        <f t="shared" si="7"/>
        <v>-100</v>
      </c>
      <c r="BY33" s="286">
        <v>0</v>
      </c>
      <c r="BZ33" s="286">
        <v>0</v>
      </c>
      <c r="CA33" s="287" t="str">
        <f>'10 Квартал Финансирование '!T39</f>
        <v>Выполнение запланировано в 4 квартале 2024г.</v>
      </c>
    </row>
    <row r="34" spans="1:79" s="288" customFormat="1" ht="42.75" customHeight="1" x14ac:dyDescent="0.25">
      <c r="A34" s="289" t="str">
        <f>'10 Квартал Финансирование '!A40</f>
        <v>2.2</v>
      </c>
      <c r="B34" s="291" t="str">
        <f>'10 Квартал Финансирование '!B40</f>
        <v>Реконструкция ВЛ 0,4 пос. Аликоновка</v>
      </c>
      <c r="C34" s="294" t="str">
        <f>'10 Квартал Финансирование '!C40</f>
        <v>L_KSK2021_005</v>
      </c>
      <c r="D34" s="286">
        <v>0</v>
      </c>
      <c r="E34" s="286">
        <v>0</v>
      </c>
      <c r="F34" s="286">
        <f t="shared" ref="F34:F47" si="87">M34+T34+AA34+AH34</f>
        <v>13.78638188</v>
      </c>
      <c r="G34" s="286">
        <f t="shared" ref="G34" si="88">N34+U34+AB34+AI34</f>
        <v>0</v>
      </c>
      <c r="H34" s="286">
        <f t="shared" ref="H34" si="89">O34+V34+AC34+AJ34</f>
        <v>0</v>
      </c>
      <c r="I34" s="286">
        <f t="shared" ref="I34" si="90">P34+W34+AD34+AK34</f>
        <v>10.48</v>
      </c>
      <c r="J34" s="286">
        <f t="shared" ref="J34" si="91">Q34+X34+AE34+AL34</f>
        <v>0</v>
      </c>
      <c r="K34" s="330">
        <f t="shared" ref="K34" si="92">R34+Y34+AF34+AM34</f>
        <v>0</v>
      </c>
      <c r="L34" s="286">
        <v>0</v>
      </c>
      <c r="M34" s="286">
        <v>0</v>
      </c>
      <c r="N34" s="286">
        <v>0</v>
      </c>
      <c r="O34" s="286">
        <v>0</v>
      </c>
      <c r="P34" s="286">
        <v>0</v>
      </c>
      <c r="Q34" s="286">
        <v>0</v>
      </c>
      <c r="R34" s="286">
        <v>0</v>
      </c>
      <c r="S34" s="286">
        <v>0</v>
      </c>
      <c r="T34" s="286">
        <v>0</v>
      </c>
      <c r="U34" s="286">
        <v>0</v>
      </c>
      <c r="V34" s="286">
        <v>0</v>
      </c>
      <c r="W34" s="286">
        <v>0</v>
      </c>
      <c r="X34" s="286">
        <v>0</v>
      </c>
      <c r="Y34" s="286">
        <v>0</v>
      </c>
      <c r="Z34" s="286">
        <v>0</v>
      </c>
      <c r="AA34" s="286">
        <f>'12 Квартал Освоение'!N32</f>
        <v>0</v>
      </c>
      <c r="AB34" s="286">
        <v>0</v>
      </c>
      <c r="AC34" s="286">
        <v>0</v>
      </c>
      <c r="AD34" s="286">
        <v>0</v>
      </c>
      <c r="AE34" s="286">
        <v>0</v>
      </c>
      <c r="AF34" s="330">
        <v>0</v>
      </c>
      <c r="AG34" s="286">
        <v>0</v>
      </c>
      <c r="AH34" s="286">
        <f>'12 Квартал Освоение'!P32</f>
        <v>13.78638188</v>
      </c>
      <c r="AI34" s="286">
        <v>0</v>
      </c>
      <c r="AJ34" s="286">
        <v>0</v>
      </c>
      <c r="AK34" s="286">
        <v>10.48</v>
      </c>
      <c r="AL34" s="286">
        <v>0</v>
      </c>
      <c r="AM34" s="334">
        <v>0</v>
      </c>
      <c r="AN34" s="286">
        <v>0</v>
      </c>
      <c r="AO34" s="286">
        <f t="shared" ref="AO34" si="93">AV34+BC34+BJ34+BQ34</f>
        <v>0</v>
      </c>
      <c r="AP34" s="286">
        <v>0</v>
      </c>
      <c r="AQ34" s="286">
        <v>0</v>
      </c>
      <c r="AR34" s="286">
        <v>0</v>
      </c>
      <c r="AS34" s="286">
        <v>0</v>
      </c>
      <c r="AT34" s="331">
        <f t="shared" ref="AT34" si="94">BA34+BH34+BO34+BV34</f>
        <v>0</v>
      </c>
      <c r="AU34" s="286">
        <v>0</v>
      </c>
      <c r="AV34" s="286">
        <v>0</v>
      </c>
      <c r="AW34" s="286">
        <v>0</v>
      </c>
      <c r="AX34" s="286">
        <v>0</v>
      </c>
      <c r="AY34" s="286">
        <v>0</v>
      </c>
      <c r="AZ34" s="286">
        <v>0</v>
      </c>
      <c r="BA34" s="286">
        <v>0</v>
      </c>
      <c r="BB34" s="286">
        <v>0</v>
      </c>
      <c r="BC34" s="286">
        <v>0</v>
      </c>
      <c r="BD34" s="286">
        <v>0</v>
      </c>
      <c r="BE34" s="286">
        <v>0</v>
      </c>
      <c r="BF34" s="286">
        <v>0</v>
      </c>
      <c r="BG34" s="286">
        <v>0</v>
      </c>
      <c r="BH34" s="286">
        <v>0</v>
      </c>
      <c r="BI34" s="286">
        <v>0</v>
      </c>
      <c r="BJ34" s="286">
        <v>0</v>
      </c>
      <c r="BK34" s="286">
        <v>0</v>
      </c>
      <c r="BL34" s="286">
        <v>0</v>
      </c>
      <c r="BM34" s="286">
        <v>0</v>
      </c>
      <c r="BN34" s="286">
        <v>0</v>
      </c>
      <c r="BO34" s="286">
        <v>0</v>
      </c>
      <c r="BP34" s="286">
        <v>0</v>
      </c>
      <c r="BQ34" s="286">
        <f>'12 Квартал Освоение'!Q32</f>
        <v>0</v>
      </c>
      <c r="BR34" s="286">
        <v>0</v>
      </c>
      <c r="BS34" s="286">
        <v>0</v>
      </c>
      <c r="BT34" s="286">
        <v>0</v>
      </c>
      <c r="BU34" s="286">
        <v>0</v>
      </c>
      <c r="BV34" s="331">
        <v>0</v>
      </c>
      <c r="BW34" s="286">
        <f t="shared" ref="BW34:BW43" si="95">AO34-F34</f>
        <v>-13.78638188</v>
      </c>
      <c r="BX34" s="286">
        <f t="shared" si="7"/>
        <v>-100</v>
      </c>
      <c r="BY34" s="286">
        <v>0</v>
      </c>
      <c r="BZ34" s="286">
        <v>0</v>
      </c>
      <c r="CA34" s="287" t="str">
        <f>'10 Квартал Финансирование '!T40</f>
        <v>Выполнение запланировано в 4 квартале 2024г.</v>
      </c>
    </row>
    <row r="35" spans="1:79" s="288" customFormat="1" ht="29.25" hidden="1" customHeight="1" x14ac:dyDescent="0.25">
      <c r="A35" s="289"/>
      <c r="B35" s="291"/>
      <c r="C35" s="294"/>
      <c r="D35" s="286"/>
      <c r="E35" s="286"/>
      <c r="F35" s="286"/>
      <c r="G35" s="286"/>
      <c r="H35" s="286"/>
      <c r="I35" s="286"/>
      <c r="J35" s="286"/>
      <c r="K35" s="330"/>
      <c r="L35" s="286"/>
      <c r="M35" s="286"/>
      <c r="N35" s="286"/>
      <c r="O35" s="286"/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330"/>
      <c r="AG35" s="286"/>
      <c r="AH35" s="286"/>
      <c r="AI35" s="286"/>
      <c r="AJ35" s="286"/>
      <c r="AK35" s="286"/>
      <c r="AL35" s="286"/>
      <c r="AM35" s="330"/>
      <c r="AN35" s="286"/>
      <c r="AO35" s="286"/>
      <c r="AP35" s="286"/>
      <c r="AQ35" s="286"/>
      <c r="AR35" s="286"/>
      <c r="AS35" s="286"/>
      <c r="AT35" s="331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6"/>
      <c r="BF35" s="286"/>
      <c r="BG35" s="286"/>
      <c r="BH35" s="286"/>
      <c r="BI35" s="286"/>
      <c r="BJ35" s="286"/>
      <c r="BK35" s="286"/>
      <c r="BL35" s="286"/>
      <c r="BM35" s="286"/>
      <c r="BN35" s="286"/>
      <c r="BO35" s="286"/>
      <c r="BP35" s="286"/>
      <c r="BQ35" s="286"/>
      <c r="BR35" s="286"/>
      <c r="BS35" s="286"/>
      <c r="BT35" s="286"/>
      <c r="BU35" s="286"/>
      <c r="BV35" s="331"/>
      <c r="BW35" s="286"/>
      <c r="BX35" s="286"/>
      <c r="BY35" s="286"/>
      <c r="BZ35" s="286"/>
      <c r="CA35" s="287" t="str">
        <f>'10 Квартал Финансирование '!T41</f>
        <v>Выполнение запланировано в 4 квартале 2024г.</v>
      </c>
    </row>
    <row r="36" spans="1:79" s="288" customFormat="1" ht="29.25" hidden="1" customHeight="1" x14ac:dyDescent="0.25">
      <c r="A36" s="289"/>
      <c r="B36" s="291"/>
      <c r="C36" s="294"/>
      <c r="D36" s="286"/>
      <c r="E36" s="286"/>
      <c r="F36" s="286"/>
      <c r="G36" s="286"/>
      <c r="H36" s="286"/>
      <c r="I36" s="286"/>
      <c r="J36" s="286"/>
      <c r="K36" s="330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330"/>
      <c r="Z36" s="286"/>
      <c r="AA36" s="286"/>
      <c r="AB36" s="286"/>
      <c r="AC36" s="286"/>
      <c r="AD36" s="286"/>
      <c r="AE36" s="286"/>
      <c r="AF36" s="330"/>
      <c r="AG36" s="286"/>
      <c r="AH36" s="286"/>
      <c r="AI36" s="286"/>
      <c r="AJ36" s="286"/>
      <c r="AK36" s="286"/>
      <c r="AL36" s="286"/>
      <c r="AM36" s="330"/>
      <c r="AN36" s="286"/>
      <c r="AO36" s="286"/>
      <c r="AP36" s="286"/>
      <c r="AQ36" s="286"/>
      <c r="AR36" s="286"/>
      <c r="AS36" s="286"/>
      <c r="AT36" s="331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6"/>
      <c r="BU36" s="286"/>
      <c r="BV36" s="331"/>
      <c r="BW36" s="286"/>
      <c r="BX36" s="286"/>
      <c r="BY36" s="286"/>
      <c r="BZ36" s="286"/>
      <c r="CA36" s="287">
        <f>'10 Квартал Финансирование '!T42</f>
        <v>0</v>
      </c>
    </row>
    <row r="37" spans="1:79" s="288" customFormat="1" ht="29.25" hidden="1" customHeight="1" x14ac:dyDescent="0.25">
      <c r="A37" s="289"/>
      <c r="B37" s="291"/>
      <c r="C37" s="294"/>
      <c r="D37" s="286"/>
      <c r="E37" s="286"/>
      <c r="F37" s="286"/>
      <c r="G37" s="286"/>
      <c r="H37" s="286"/>
      <c r="I37" s="286"/>
      <c r="J37" s="286"/>
      <c r="K37" s="330"/>
      <c r="L37" s="286"/>
      <c r="M37" s="286"/>
      <c r="N37" s="286"/>
      <c r="O37" s="286"/>
      <c r="P37" s="286"/>
      <c r="Q37" s="286"/>
      <c r="R37" s="286"/>
      <c r="S37" s="286"/>
      <c r="T37" s="286"/>
      <c r="U37" s="286"/>
      <c r="V37" s="286"/>
      <c r="W37" s="286"/>
      <c r="X37" s="286"/>
      <c r="Y37" s="330"/>
      <c r="Z37" s="286"/>
      <c r="AA37" s="286"/>
      <c r="AB37" s="286"/>
      <c r="AC37" s="286"/>
      <c r="AD37" s="286"/>
      <c r="AE37" s="286"/>
      <c r="AF37" s="330"/>
      <c r="AG37" s="286"/>
      <c r="AH37" s="286"/>
      <c r="AI37" s="286"/>
      <c r="AJ37" s="286"/>
      <c r="AK37" s="286"/>
      <c r="AL37" s="286"/>
      <c r="AM37" s="330"/>
      <c r="AN37" s="286"/>
      <c r="AO37" s="286"/>
      <c r="AP37" s="286"/>
      <c r="AQ37" s="286"/>
      <c r="AR37" s="286"/>
      <c r="AS37" s="286"/>
      <c r="AT37" s="335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  <c r="BF37" s="286"/>
      <c r="BG37" s="286"/>
      <c r="BH37" s="286"/>
      <c r="BI37" s="286"/>
      <c r="BJ37" s="286"/>
      <c r="BK37" s="286"/>
      <c r="BL37" s="286"/>
      <c r="BM37" s="286"/>
      <c r="BN37" s="286"/>
      <c r="BO37" s="286"/>
      <c r="BP37" s="286"/>
      <c r="BQ37" s="286"/>
      <c r="BR37" s="286"/>
      <c r="BS37" s="286"/>
      <c r="BT37" s="286"/>
      <c r="BU37" s="286"/>
      <c r="BV37" s="331"/>
      <c r="BW37" s="286"/>
      <c r="BX37" s="286"/>
      <c r="BY37" s="286"/>
      <c r="BZ37" s="286"/>
      <c r="CA37" s="287" t="str">
        <f>'10 Квартал Финансирование '!T43</f>
        <v>Выполнение запланировано в 4 квартале 2024г.</v>
      </c>
    </row>
    <row r="38" spans="1:79" s="288" customFormat="1" ht="29.25" hidden="1" customHeight="1" x14ac:dyDescent="0.25">
      <c r="A38" s="289"/>
      <c r="B38" s="291"/>
      <c r="C38" s="294"/>
      <c r="D38" s="286"/>
      <c r="E38" s="286"/>
      <c r="F38" s="286"/>
      <c r="G38" s="286"/>
      <c r="H38" s="286"/>
      <c r="I38" s="286"/>
      <c r="J38" s="286"/>
      <c r="K38" s="330"/>
      <c r="L38" s="286"/>
      <c r="M38" s="286"/>
      <c r="N38" s="286"/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330"/>
      <c r="Z38" s="286"/>
      <c r="AA38" s="286"/>
      <c r="AB38" s="286"/>
      <c r="AC38" s="286"/>
      <c r="AD38" s="286"/>
      <c r="AE38" s="286"/>
      <c r="AF38" s="330"/>
      <c r="AG38" s="286"/>
      <c r="AH38" s="286"/>
      <c r="AI38" s="286"/>
      <c r="AJ38" s="286"/>
      <c r="AK38" s="286"/>
      <c r="AL38" s="286"/>
      <c r="AM38" s="330"/>
      <c r="AN38" s="286"/>
      <c r="AO38" s="286"/>
      <c r="AP38" s="286"/>
      <c r="AQ38" s="286"/>
      <c r="AR38" s="286"/>
      <c r="AS38" s="286"/>
      <c r="AT38" s="335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331"/>
      <c r="BW38" s="286"/>
      <c r="BX38" s="286"/>
      <c r="BY38" s="286"/>
      <c r="BZ38" s="286"/>
      <c r="CA38" s="287" t="str">
        <f>'10 Квартал Финансирование '!T44</f>
        <v>Выполнение запланировано в 4 квартале 2024г.</v>
      </c>
    </row>
    <row r="39" spans="1:79" s="288" customFormat="1" ht="29.25" hidden="1" customHeight="1" x14ac:dyDescent="0.25">
      <c r="A39" s="289"/>
      <c r="B39" s="291"/>
      <c r="C39" s="294"/>
      <c r="D39" s="286"/>
      <c r="E39" s="286"/>
      <c r="F39" s="286"/>
      <c r="G39" s="286"/>
      <c r="H39" s="286"/>
      <c r="I39" s="286"/>
      <c r="J39" s="286"/>
      <c r="K39" s="330"/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330"/>
      <c r="Z39" s="286"/>
      <c r="AA39" s="286"/>
      <c r="AB39" s="286"/>
      <c r="AC39" s="286"/>
      <c r="AD39" s="286"/>
      <c r="AE39" s="286"/>
      <c r="AF39" s="330"/>
      <c r="AG39" s="286"/>
      <c r="AH39" s="286"/>
      <c r="AI39" s="286"/>
      <c r="AJ39" s="286"/>
      <c r="AK39" s="286"/>
      <c r="AL39" s="286"/>
      <c r="AM39" s="330"/>
      <c r="AN39" s="286"/>
      <c r="AO39" s="286"/>
      <c r="AP39" s="286"/>
      <c r="AQ39" s="286"/>
      <c r="AR39" s="286"/>
      <c r="AS39" s="286"/>
      <c r="AT39" s="335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6"/>
      <c r="BF39" s="286"/>
      <c r="BG39" s="286"/>
      <c r="BH39" s="286"/>
      <c r="BI39" s="286"/>
      <c r="BJ39" s="286"/>
      <c r="BK39" s="286"/>
      <c r="BL39" s="286"/>
      <c r="BM39" s="286"/>
      <c r="BN39" s="286"/>
      <c r="BO39" s="286"/>
      <c r="BP39" s="286"/>
      <c r="BQ39" s="286"/>
      <c r="BR39" s="286"/>
      <c r="BS39" s="286"/>
      <c r="BT39" s="286"/>
      <c r="BU39" s="286"/>
      <c r="BV39" s="331"/>
      <c r="BW39" s="286"/>
      <c r="BX39" s="286"/>
      <c r="BY39" s="286"/>
      <c r="BZ39" s="286"/>
      <c r="CA39" s="287" t="str">
        <f>'10 Квартал Финансирование '!T45</f>
        <v>Выполнение запланировано в 4 квартале 2024г.</v>
      </c>
    </row>
    <row r="40" spans="1:79" s="288" customFormat="1" ht="29.25" hidden="1" customHeight="1" x14ac:dyDescent="0.25">
      <c r="A40" s="289"/>
      <c r="B40" s="291"/>
      <c r="C40" s="294"/>
      <c r="D40" s="286"/>
      <c r="E40" s="286"/>
      <c r="F40" s="286"/>
      <c r="G40" s="286"/>
      <c r="H40" s="286"/>
      <c r="I40" s="286"/>
      <c r="J40" s="286"/>
      <c r="K40" s="330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330"/>
      <c r="Z40" s="286"/>
      <c r="AA40" s="286"/>
      <c r="AB40" s="286"/>
      <c r="AC40" s="286"/>
      <c r="AD40" s="286"/>
      <c r="AE40" s="286"/>
      <c r="AF40" s="330"/>
      <c r="AG40" s="286"/>
      <c r="AH40" s="286"/>
      <c r="AI40" s="286"/>
      <c r="AJ40" s="286"/>
      <c r="AK40" s="286"/>
      <c r="AL40" s="286"/>
      <c r="AM40" s="330"/>
      <c r="AN40" s="286"/>
      <c r="AO40" s="286"/>
      <c r="AP40" s="286"/>
      <c r="AQ40" s="286"/>
      <c r="AR40" s="286"/>
      <c r="AS40" s="286"/>
      <c r="AT40" s="335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6"/>
      <c r="BF40" s="286"/>
      <c r="BG40" s="286"/>
      <c r="BH40" s="286"/>
      <c r="BI40" s="286"/>
      <c r="BJ40" s="286"/>
      <c r="BK40" s="286"/>
      <c r="BL40" s="286"/>
      <c r="BM40" s="286"/>
      <c r="BN40" s="286"/>
      <c r="BO40" s="286"/>
      <c r="BP40" s="286"/>
      <c r="BQ40" s="286"/>
      <c r="BR40" s="286"/>
      <c r="BS40" s="286"/>
      <c r="BT40" s="286"/>
      <c r="BU40" s="286"/>
      <c r="BV40" s="331"/>
      <c r="BW40" s="286"/>
      <c r="BX40" s="286"/>
      <c r="BY40" s="286"/>
      <c r="BZ40" s="286"/>
      <c r="CA40" s="287">
        <f>'10 Квартал Финансирование '!T46</f>
        <v>0</v>
      </c>
    </row>
    <row r="41" spans="1:79" s="288" customFormat="1" ht="29.25" hidden="1" customHeight="1" x14ac:dyDescent="0.25">
      <c r="A41" s="289"/>
      <c r="B41" s="291"/>
      <c r="C41" s="294"/>
      <c r="D41" s="286"/>
      <c r="E41" s="286"/>
      <c r="F41" s="286"/>
      <c r="G41" s="286"/>
      <c r="H41" s="286"/>
      <c r="I41" s="286"/>
      <c r="J41" s="286"/>
      <c r="K41" s="330"/>
      <c r="L41" s="286"/>
      <c r="M41" s="286"/>
      <c r="N41" s="286"/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330"/>
      <c r="Z41" s="286"/>
      <c r="AA41" s="286"/>
      <c r="AB41" s="286"/>
      <c r="AC41" s="286"/>
      <c r="AD41" s="286"/>
      <c r="AE41" s="286"/>
      <c r="AF41" s="330"/>
      <c r="AG41" s="286"/>
      <c r="AH41" s="286"/>
      <c r="AI41" s="286"/>
      <c r="AJ41" s="286"/>
      <c r="AK41" s="286"/>
      <c r="AL41" s="286"/>
      <c r="AM41" s="330"/>
      <c r="AN41" s="286"/>
      <c r="AO41" s="286"/>
      <c r="AP41" s="286"/>
      <c r="AQ41" s="286"/>
      <c r="AR41" s="286"/>
      <c r="AS41" s="286"/>
      <c r="AT41" s="335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6"/>
      <c r="BT41" s="286"/>
      <c r="BU41" s="286"/>
      <c r="BV41" s="331"/>
      <c r="BW41" s="286"/>
      <c r="BX41" s="286"/>
      <c r="BY41" s="286"/>
      <c r="BZ41" s="286"/>
      <c r="CA41" s="287" t="str">
        <f>'10 Квартал Финансирование '!T47</f>
        <v>Развитие электрической сети, связанное с подключением новых потребителей</v>
      </c>
    </row>
    <row r="42" spans="1:79" s="288" customFormat="1" ht="29.25" hidden="1" customHeight="1" x14ac:dyDescent="0.25">
      <c r="A42" s="289"/>
      <c r="B42" s="291"/>
      <c r="C42" s="294"/>
      <c r="D42" s="286"/>
      <c r="E42" s="286"/>
      <c r="F42" s="286"/>
      <c r="G42" s="286"/>
      <c r="H42" s="286"/>
      <c r="I42" s="286"/>
      <c r="J42" s="286"/>
      <c r="K42" s="330"/>
      <c r="L42" s="286"/>
      <c r="M42" s="286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330"/>
      <c r="Z42" s="286"/>
      <c r="AA42" s="286"/>
      <c r="AB42" s="286"/>
      <c r="AC42" s="286"/>
      <c r="AD42" s="286"/>
      <c r="AE42" s="286"/>
      <c r="AF42" s="330"/>
      <c r="AG42" s="286"/>
      <c r="AH42" s="286"/>
      <c r="AI42" s="286"/>
      <c r="AJ42" s="286"/>
      <c r="AK42" s="286"/>
      <c r="AL42" s="286"/>
      <c r="AM42" s="330"/>
      <c r="AN42" s="286"/>
      <c r="AO42" s="286"/>
      <c r="AP42" s="286"/>
      <c r="AQ42" s="286"/>
      <c r="AR42" s="286"/>
      <c r="AS42" s="286"/>
      <c r="AT42" s="335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86"/>
      <c r="BT42" s="286"/>
      <c r="BU42" s="286"/>
      <c r="BV42" s="331"/>
      <c r="BW42" s="286"/>
      <c r="BX42" s="286"/>
      <c r="BY42" s="286"/>
      <c r="BZ42" s="286"/>
      <c r="CA42" s="287" t="str">
        <f>'10 Квартал Финансирование '!T48</f>
        <v>Развитие электрической сети, связанное с подключением новых потребителей</v>
      </c>
    </row>
    <row r="43" spans="1:79" s="288" customFormat="1" ht="39" customHeight="1" x14ac:dyDescent="0.25">
      <c r="A43" s="289" t="str">
        <f>'10 Квартал Финансирование '!A41</f>
        <v>2.3</v>
      </c>
      <c r="B43" s="291" t="str">
        <f>'10 Квартал Финансирование '!B41</f>
        <v>Реконструкция ВЛ 10 кВ пос. Нарзанный</v>
      </c>
      <c r="C43" s="294" t="str">
        <f>'10 Квартал Финансирование '!C41</f>
        <v>K_KSK2020_024</v>
      </c>
      <c r="D43" s="286">
        <v>0</v>
      </c>
      <c r="E43" s="286">
        <v>0</v>
      </c>
      <c r="F43" s="286">
        <f t="shared" si="87"/>
        <v>3.7153583900000005</v>
      </c>
      <c r="G43" s="286">
        <f t="shared" ref="G43" si="96">N43+U43+AB43+AI43</f>
        <v>0</v>
      </c>
      <c r="H43" s="286">
        <f t="shared" ref="H43" si="97">O43+V43+AC43+AJ43</f>
        <v>0</v>
      </c>
      <c r="I43" s="286">
        <f t="shared" ref="I43" si="98">P43+W43+AD43+AK43</f>
        <v>2.64</v>
      </c>
      <c r="J43" s="286">
        <f t="shared" ref="J43" si="99">Q43+X43+AE43+AL43</f>
        <v>0</v>
      </c>
      <c r="K43" s="330">
        <v>0</v>
      </c>
      <c r="L43" s="286">
        <v>0</v>
      </c>
      <c r="M43" s="286">
        <v>0</v>
      </c>
      <c r="N43" s="286">
        <v>0</v>
      </c>
      <c r="O43" s="286">
        <v>0</v>
      </c>
      <c r="P43" s="286">
        <v>0</v>
      </c>
      <c r="Q43" s="286">
        <v>0</v>
      </c>
      <c r="R43" s="286">
        <v>0</v>
      </c>
      <c r="S43" s="286">
        <v>0</v>
      </c>
      <c r="T43" s="286">
        <v>0</v>
      </c>
      <c r="U43" s="286">
        <v>0</v>
      </c>
      <c r="V43" s="286">
        <v>0</v>
      </c>
      <c r="W43" s="286">
        <v>0</v>
      </c>
      <c r="X43" s="286">
        <v>0</v>
      </c>
      <c r="Y43" s="286">
        <v>0</v>
      </c>
      <c r="Z43" s="286">
        <v>0</v>
      </c>
      <c r="AA43" s="286">
        <v>0</v>
      </c>
      <c r="AB43" s="286">
        <v>0</v>
      </c>
      <c r="AC43" s="286">
        <v>0</v>
      </c>
      <c r="AD43" s="286">
        <v>0</v>
      </c>
      <c r="AE43" s="286">
        <v>0</v>
      </c>
      <c r="AF43" s="286">
        <v>0</v>
      </c>
      <c r="AG43" s="286">
        <v>0</v>
      </c>
      <c r="AH43" s="286">
        <f>'10 Квартал Финансирование '!O41/1.2</f>
        <v>3.7153583900000005</v>
      </c>
      <c r="AI43" s="286">
        <v>0</v>
      </c>
      <c r="AJ43" s="286">
        <v>0</v>
      </c>
      <c r="AK43" s="286">
        <v>2.64</v>
      </c>
      <c r="AL43" s="286"/>
      <c r="AM43" s="330">
        <v>0</v>
      </c>
      <c r="AN43" s="286">
        <v>0</v>
      </c>
      <c r="AO43" s="286">
        <v>0</v>
      </c>
      <c r="AP43" s="286">
        <v>0</v>
      </c>
      <c r="AQ43" s="286">
        <v>0</v>
      </c>
      <c r="AR43" s="286">
        <v>0</v>
      </c>
      <c r="AS43" s="286">
        <v>0</v>
      </c>
      <c r="AT43" s="286">
        <v>0</v>
      </c>
      <c r="AU43" s="286">
        <v>0</v>
      </c>
      <c r="AV43" s="286">
        <v>0</v>
      </c>
      <c r="AW43" s="286">
        <v>0</v>
      </c>
      <c r="AX43" s="286">
        <v>0</v>
      </c>
      <c r="AY43" s="286">
        <v>0</v>
      </c>
      <c r="AZ43" s="286">
        <v>0</v>
      </c>
      <c r="BA43" s="286">
        <v>0</v>
      </c>
      <c r="BB43" s="286">
        <v>0</v>
      </c>
      <c r="BC43" s="286">
        <v>0</v>
      </c>
      <c r="BD43" s="286">
        <v>0</v>
      </c>
      <c r="BE43" s="286">
        <v>0</v>
      </c>
      <c r="BF43" s="286">
        <v>0</v>
      </c>
      <c r="BG43" s="286">
        <v>0</v>
      </c>
      <c r="BH43" s="286">
        <v>0</v>
      </c>
      <c r="BI43" s="286">
        <v>0</v>
      </c>
      <c r="BJ43" s="286">
        <v>0</v>
      </c>
      <c r="BK43" s="286">
        <v>0</v>
      </c>
      <c r="BL43" s="286">
        <v>0</v>
      </c>
      <c r="BM43" s="286">
        <v>0</v>
      </c>
      <c r="BN43" s="286">
        <v>0</v>
      </c>
      <c r="BO43" s="286">
        <v>0</v>
      </c>
      <c r="BP43" s="286">
        <v>0</v>
      </c>
      <c r="BQ43" s="286">
        <v>0</v>
      </c>
      <c r="BR43" s="286">
        <v>0</v>
      </c>
      <c r="BS43" s="286">
        <v>0</v>
      </c>
      <c r="BT43" s="286">
        <v>0</v>
      </c>
      <c r="BU43" s="286">
        <v>0</v>
      </c>
      <c r="BV43" s="286">
        <v>0</v>
      </c>
      <c r="BW43" s="286">
        <f t="shared" si="95"/>
        <v>-3.7153583900000005</v>
      </c>
      <c r="BX43" s="286">
        <f t="shared" si="7"/>
        <v>-100</v>
      </c>
      <c r="BY43" s="286">
        <v>0</v>
      </c>
      <c r="BZ43" s="286">
        <v>0</v>
      </c>
      <c r="CA43" s="287" t="str">
        <f>'10 Квартал Финансирование '!T41</f>
        <v>Выполнение запланировано в 4 квартале 2024г.</v>
      </c>
    </row>
    <row r="44" spans="1:79" s="288" customFormat="1" ht="40.5" customHeight="1" x14ac:dyDescent="0.25">
      <c r="A44" s="289">
        <f>'10 Квартал Финансирование '!A42</f>
        <v>3</v>
      </c>
      <c r="B44" s="333" t="str">
        <f>'10 Квартал Финансирование '!B42</f>
        <v>ТЕХНИЧЕСКОЕ ПЕРЕВООРУЖЕНИЕ</v>
      </c>
      <c r="C44" s="286">
        <f>'10 Квартал Финансирование '!C42</f>
        <v>0</v>
      </c>
      <c r="D44" s="286">
        <v>0</v>
      </c>
      <c r="E44" s="286">
        <v>0</v>
      </c>
      <c r="F44" s="286">
        <f>F45+F46+F47</f>
        <v>12.964416669999999</v>
      </c>
      <c r="G44" s="286">
        <f t="shared" ref="G44:J44" si="100">G45</f>
        <v>0</v>
      </c>
      <c r="H44" s="286">
        <f t="shared" si="100"/>
        <v>0</v>
      </c>
      <c r="I44" s="286">
        <f t="shared" si="100"/>
        <v>0</v>
      </c>
      <c r="J44" s="286">
        <f t="shared" si="100"/>
        <v>0</v>
      </c>
      <c r="K44" s="330">
        <f>K45+K46+K47</f>
        <v>3</v>
      </c>
      <c r="L44" s="286">
        <v>0</v>
      </c>
      <c r="M44" s="286">
        <f>M45</f>
        <v>0</v>
      </c>
      <c r="N44" s="286">
        <v>0</v>
      </c>
      <c r="O44" s="286">
        <v>0</v>
      </c>
      <c r="P44" s="286">
        <v>0</v>
      </c>
      <c r="Q44" s="286">
        <v>0</v>
      </c>
      <c r="R44" s="286">
        <v>0</v>
      </c>
      <c r="S44" s="286">
        <v>0</v>
      </c>
      <c r="T44" s="286">
        <f>T45</f>
        <v>0</v>
      </c>
      <c r="U44" s="286">
        <v>0</v>
      </c>
      <c r="V44" s="286">
        <v>0</v>
      </c>
      <c r="W44" s="286">
        <v>0</v>
      </c>
      <c r="X44" s="286">
        <v>0</v>
      </c>
      <c r="Y44" s="330">
        <v>0</v>
      </c>
      <c r="Z44" s="286">
        <v>0</v>
      </c>
      <c r="AA44" s="286">
        <f>AA45</f>
        <v>0</v>
      </c>
      <c r="AB44" s="286">
        <v>0</v>
      </c>
      <c r="AC44" s="286">
        <v>0</v>
      </c>
      <c r="AD44" s="286">
        <v>0</v>
      </c>
      <c r="AE44" s="286">
        <v>0</v>
      </c>
      <c r="AF44" s="330">
        <v>0</v>
      </c>
      <c r="AG44" s="286">
        <v>0</v>
      </c>
      <c r="AH44" s="286">
        <f>AH45+AH46+AH47</f>
        <v>12.964416669999999</v>
      </c>
      <c r="AI44" s="286">
        <v>0</v>
      </c>
      <c r="AJ44" s="286">
        <v>0</v>
      </c>
      <c r="AK44" s="286">
        <v>0</v>
      </c>
      <c r="AL44" s="286">
        <v>0</v>
      </c>
      <c r="AM44" s="330">
        <f>AM45+AM46+AM47</f>
        <v>3</v>
      </c>
      <c r="AN44" s="286">
        <v>0</v>
      </c>
      <c r="AO44" s="286">
        <v>0</v>
      </c>
      <c r="AP44" s="286">
        <v>0</v>
      </c>
      <c r="AQ44" s="286">
        <v>0</v>
      </c>
      <c r="AR44" s="286">
        <v>0</v>
      </c>
      <c r="AS44" s="286">
        <v>0</v>
      </c>
      <c r="AT44" s="286">
        <v>0</v>
      </c>
      <c r="AU44" s="286">
        <v>0</v>
      </c>
      <c r="AV44" s="286">
        <v>0</v>
      </c>
      <c r="AW44" s="286">
        <v>0</v>
      </c>
      <c r="AX44" s="286">
        <v>0</v>
      </c>
      <c r="AY44" s="286">
        <v>0</v>
      </c>
      <c r="AZ44" s="286">
        <v>0</v>
      </c>
      <c r="BA44" s="286">
        <v>0</v>
      </c>
      <c r="BB44" s="286">
        <v>0</v>
      </c>
      <c r="BC44" s="286">
        <v>0</v>
      </c>
      <c r="BD44" s="286">
        <v>0</v>
      </c>
      <c r="BE44" s="286">
        <v>0</v>
      </c>
      <c r="BF44" s="286">
        <v>0</v>
      </c>
      <c r="BG44" s="286">
        <v>0</v>
      </c>
      <c r="BH44" s="286">
        <v>0</v>
      </c>
      <c r="BI44" s="286">
        <v>0</v>
      </c>
      <c r="BJ44" s="286">
        <v>0</v>
      </c>
      <c r="BK44" s="286">
        <v>0</v>
      </c>
      <c r="BL44" s="286">
        <v>0</v>
      </c>
      <c r="BM44" s="286">
        <v>0</v>
      </c>
      <c r="BN44" s="286">
        <v>0</v>
      </c>
      <c r="BO44" s="286">
        <v>0</v>
      </c>
      <c r="BP44" s="286">
        <v>0</v>
      </c>
      <c r="BQ44" s="286">
        <v>0</v>
      </c>
      <c r="BR44" s="286">
        <v>0</v>
      </c>
      <c r="BS44" s="286">
        <v>0</v>
      </c>
      <c r="BT44" s="286">
        <v>0</v>
      </c>
      <c r="BU44" s="286">
        <v>0</v>
      </c>
      <c r="BV44" s="332">
        <v>0</v>
      </c>
      <c r="BW44" s="286">
        <f>BW45+BW46+BW47</f>
        <v>-12.964416669999999</v>
      </c>
      <c r="BX44" s="286">
        <f>BX45</f>
        <v>-100</v>
      </c>
      <c r="BY44" s="286">
        <v>0</v>
      </c>
      <c r="BZ44" s="286">
        <v>0</v>
      </c>
      <c r="CA44" s="287">
        <f>'10 Квартал Финансирование '!T42</f>
        <v>0</v>
      </c>
    </row>
    <row r="45" spans="1:79" s="288" customFormat="1" ht="40.5" customHeight="1" x14ac:dyDescent="0.25">
      <c r="A45" s="289" t="str">
        <f>'10 Квартал Финансирование '!A43</f>
        <v>3.1</v>
      </c>
      <c r="B45" s="291" t="str">
        <f>'10 Квартал Финансирование '!B43</f>
        <v>Автомобиль УАЗ - 3909</v>
      </c>
      <c r="C45" s="294" t="str">
        <f>'10 Квартал Финансирование '!C43</f>
        <v>L_KSK2021_014</v>
      </c>
      <c r="D45" s="286">
        <v>0</v>
      </c>
      <c r="E45" s="286">
        <v>0</v>
      </c>
      <c r="F45" s="286">
        <f t="shared" si="87"/>
        <v>0.64149999999999996</v>
      </c>
      <c r="G45" s="286">
        <v>0</v>
      </c>
      <c r="H45" s="286">
        <v>0</v>
      </c>
      <c r="I45" s="286">
        <v>0</v>
      </c>
      <c r="J45" s="286">
        <v>0</v>
      </c>
      <c r="K45" s="330">
        <v>1</v>
      </c>
      <c r="L45" s="286">
        <v>0</v>
      </c>
      <c r="M45" s="286">
        <f>'10 Квартал Финансирование '!I43/1.2</f>
        <v>0</v>
      </c>
      <c r="N45" s="286">
        <v>0</v>
      </c>
      <c r="O45" s="286">
        <v>0</v>
      </c>
      <c r="P45" s="286">
        <v>0</v>
      </c>
      <c r="Q45" s="286">
        <v>0</v>
      </c>
      <c r="R45" s="286">
        <v>0</v>
      </c>
      <c r="S45" s="286">
        <v>0</v>
      </c>
      <c r="T45" s="286">
        <f>'10 Квартал Финансирование '!K43/1.2</f>
        <v>0</v>
      </c>
      <c r="U45" s="286">
        <v>0</v>
      </c>
      <c r="V45" s="286">
        <v>0</v>
      </c>
      <c r="W45" s="286">
        <v>0</v>
      </c>
      <c r="X45" s="286">
        <v>0</v>
      </c>
      <c r="Y45" s="330">
        <v>0</v>
      </c>
      <c r="Z45" s="286">
        <v>0</v>
      </c>
      <c r="AA45" s="286">
        <f>'10 Квартал Финансирование '!M43/1.2</f>
        <v>0</v>
      </c>
      <c r="AB45" s="286">
        <v>0</v>
      </c>
      <c r="AC45" s="286">
        <v>0</v>
      </c>
      <c r="AD45" s="286">
        <v>0</v>
      </c>
      <c r="AE45" s="286">
        <v>0</v>
      </c>
      <c r="AF45" s="330">
        <v>0</v>
      </c>
      <c r="AG45" s="286">
        <v>0</v>
      </c>
      <c r="AH45" s="286">
        <f>'10 Квартал Финансирование '!O43/1.2</f>
        <v>0.64149999999999996</v>
      </c>
      <c r="AI45" s="286">
        <v>0</v>
      </c>
      <c r="AJ45" s="286">
        <v>0</v>
      </c>
      <c r="AK45" s="286">
        <v>0</v>
      </c>
      <c r="AL45" s="286">
        <v>0</v>
      </c>
      <c r="AM45" s="330">
        <v>1</v>
      </c>
      <c r="AN45" s="286">
        <v>0</v>
      </c>
      <c r="AO45" s="286">
        <v>0</v>
      </c>
      <c r="AP45" s="286">
        <v>0</v>
      </c>
      <c r="AQ45" s="286">
        <v>0</v>
      </c>
      <c r="AR45" s="286">
        <v>0</v>
      </c>
      <c r="AS45" s="286">
        <v>0</v>
      </c>
      <c r="AT45" s="286">
        <v>0</v>
      </c>
      <c r="AU45" s="286">
        <v>0</v>
      </c>
      <c r="AV45" s="286">
        <v>0</v>
      </c>
      <c r="AW45" s="286">
        <v>0</v>
      </c>
      <c r="AX45" s="286">
        <v>0</v>
      </c>
      <c r="AY45" s="286">
        <v>0</v>
      </c>
      <c r="AZ45" s="286">
        <v>0</v>
      </c>
      <c r="BA45" s="286">
        <v>0</v>
      </c>
      <c r="BB45" s="286">
        <v>0</v>
      </c>
      <c r="BC45" s="286">
        <v>0</v>
      </c>
      <c r="BD45" s="286">
        <v>0</v>
      </c>
      <c r="BE45" s="286">
        <v>0</v>
      </c>
      <c r="BF45" s="286">
        <v>0</v>
      </c>
      <c r="BG45" s="286">
        <v>0</v>
      </c>
      <c r="BH45" s="286">
        <v>0</v>
      </c>
      <c r="BI45" s="286">
        <v>0</v>
      </c>
      <c r="BJ45" s="286">
        <v>0</v>
      </c>
      <c r="BK45" s="286">
        <v>0</v>
      </c>
      <c r="BL45" s="286">
        <v>0</v>
      </c>
      <c r="BM45" s="286">
        <v>0</v>
      </c>
      <c r="BN45" s="286">
        <v>0</v>
      </c>
      <c r="BO45" s="286">
        <v>0</v>
      </c>
      <c r="BP45" s="286">
        <v>0</v>
      </c>
      <c r="BQ45" s="286">
        <v>0</v>
      </c>
      <c r="BR45" s="286">
        <v>0</v>
      </c>
      <c r="BS45" s="286">
        <v>0</v>
      </c>
      <c r="BT45" s="286">
        <v>0</v>
      </c>
      <c r="BU45" s="286">
        <v>0</v>
      </c>
      <c r="BV45" s="286">
        <v>0</v>
      </c>
      <c r="BW45" s="286">
        <f t="shared" ref="BW45:BW47" si="101">AO45-F45</f>
        <v>-0.64149999999999996</v>
      </c>
      <c r="BX45" s="286">
        <f t="shared" ref="BX45:BX47" si="102">BW45/F45*100</f>
        <v>-100</v>
      </c>
      <c r="BY45" s="286">
        <v>0</v>
      </c>
      <c r="BZ45" s="286">
        <v>0</v>
      </c>
      <c r="CA45" s="287" t="str">
        <f>'10 Квартал Финансирование '!T43</f>
        <v>Выполнение запланировано в 4 квартале 2024г.</v>
      </c>
    </row>
    <row r="46" spans="1:79" s="288" customFormat="1" ht="40.5" customHeight="1" x14ac:dyDescent="0.25">
      <c r="A46" s="289" t="str">
        <f>'10 Квартал Финансирование '!A44</f>
        <v>3.2</v>
      </c>
      <c r="B46" s="291" t="str">
        <f>'10 Квартал Финансирование '!B44</f>
        <v>Передвижная электротехническая лаборатория  ЭТЛ "ТЕХНОАС"</v>
      </c>
      <c r="C46" s="294" t="str">
        <f>'10 Квартал Финансирование '!C44</f>
        <v>N_KSK2023_001</v>
      </c>
      <c r="D46" s="286">
        <v>0</v>
      </c>
      <c r="E46" s="286">
        <v>0</v>
      </c>
      <c r="F46" s="286">
        <f t="shared" si="87"/>
        <v>4.8229166699999997</v>
      </c>
      <c r="G46" s="286">
        <v>0</v>
      </c>
      <c r="H46" s="286">
        <v>0</v>
      </c>
      <c r="I46" s="286">
        <v>0</v>
      </c>
      <c r="J46" s="286">
        <v>0</v>
      </c>
      <c r="K46" s="330">
        <v>1</v>
      </c>
      <c r="L46" s="286">
        <v>0</v>
      </c>
      <c r="M46" s="286">
        <v>0</v>
      </c>
      <c r="N46" s="286">
        <v>0</v>
      </c>
      <c r="O46" s="286">
        <v>0</v>
      </c>
      <c r="P46" s="286">
        <v>0</v>
      </c>
      <c r="Q46" s="286">
        <v>0</v>
      </c>
      <c r="R46" s="286">
        <v>0</v>
      </c>
      <c r="S46" s="286">
        <v>0</v>
      </c>
      <c r="T46" s="286">
        <v>0</v>
      </c>
      <c r="U46" s="286">
        <v>0</v>
      </c>
      <c r="V46" s="286">
        <v>0</v>
      </c>
      <c r="W46" s="286">
        <v>0</v>
      </c>
      <c r="X46" s="286">
        <v>0</v>
      </c>
      <c r="Y46" s="286">
        <v>0</v>
      </c>
      <c r="Z46" s="286">
        <v>0</v>
      </c>
      <c r="AA46" s="286">
        <v>0</v>
      </c>
      <c r="AB46" s="286">
        <v>0</v>
      </c>
      <c r="AC46" s="286">
        <v>0</v>
      </c>
      <c r="AD46" s="286">
        <v>0</v>
      </c>
      <c r="AE46" s="286">
        <v>0</v>
      </c>
      <c r="AF46" s="286">
        <v>0</v>
      </c>
      <c r="AG46" s="286">
        <v>0</v>
      </c>
      <c r="AH46" s="286">
        <f>'10 Квартал Финансирование '!O44/1.2</f>
        <v>4.8229166699999997</v>
      </c>
      <c r="AI46" s="286">
        <v>0</v>
      </c>
      <c r="AJ46" s="286">
        <v>0</v>
      </c>
      <c r="AK46" s="286">
        <v>0</v>
      </c>
      <c r="AL46" s="286">
        <v>0</v>
      </c>
      <c r="AM46" s="330">
        <v>1</v>
      </c>
      <c r="AN46" s="286">
        <v>0</v>
      </c>
      <c r="AO46" s="286">
        <v>0</v>
      </c>
      <c r="AP46" s="286">
        <v>0</v>
      </c>
      <c r="AQ46" s="286">
        <v>0</v>
      </c>
      <c r="AR46" s="286">
        <v>0</v>
      </c>
      <c r="AS46" s="286">
        <v>0</v>
      </c>
      <c r="AT46" s="286">
        <v>0</v>
      </c>
      <c r="AU46" s="286">
        <v>0</v>
      </c>
      <c r="AV46" s="286">
        <v>0</v>
      </c>
      <c r="AW46" s="286">
        <v>0</v>
      </c>
      <c r="AX46" s="286">
        <v>0</v>
      </c>
      <c r="AY46" s="286">
        <v>0</v>
      </c>
      <c r="AZ46" s="286">
        <v>0</v>
      </c>
      <c r="BA46" s="286">
        <v>0</v>
      </c>
      <c r="BB46" s="286">
        <v>0</v>
      </c>
      <c r="BC46" s="286">
        <v>0</v>
      </c>
      <c r="BD46" s="286">
        <v>0</v>
      </c>
      <c r="BE46" s="286">
        <v>0</v>
      </c>
      <c r="BF46" s="286">
        <v>0</v>
      </c>
      <c r="BG46" s="286">
        <v>0</v>
      </c>
      <c r="BH46" s="286">
        <v>0</v>
      </c>
      <c r="BI46" s="286">
        <v>0</v>
      </c>
      <c r="BJ46" s="286">
        <v>0</v>
      </c>
      <c r="BK46" s="286">
        <v>0</v>
      </c>
      <c r="BL46" s="286">
        <v>0</v>
      </c>
      <c r="BM46" s="286">
        <v>0</v>
      </c>
      <c r="BN46" s="286">
        <v>0</v>
      </c>
      <c r="BO46" s="286">
        <v>0</v>
      </c>
      <c r="BP46" s="286">
        <v>0</v>
      </c>
      <c r="BQ46" s="286">
        <v>0</v>
      </c>
      <c r="BR46" s="286">
        <v>0</v>
      </c>
      <c r="BS46" s="286">
        <v>0</v>
      </c>
      <c r="BT46" s="286">
        <v>0</v>
      </c>
      <c r="BU46" s="286">
        <v>0</v>
      </c>
      <c r="BV46" s="286">
        <v>0</v>
      </c>
      <c r="BW46" s="286">
        <f t="shared" si="101"/>
        <v>-4.8229166699999997</v>
      </c>
      <c r="BX46" s="286">
        <f t="shared" si="102"/>
        <v>-100</v>
      </c>
      <c r="BY46" s="286">
        <v>0</v>
      </c>
      <c r="BZ46" s="286">
        <v>0</v>
      </c>
      <c r="CA46" s="287" t="str">
        <f>'10 Квартал Финансирование '!T44</f>
        <v>Выполнение запланировано в 4 квартале 2024г.</v>
      </c>
    </row>
    <row r="47" spans="1:79" s="288" customFormat="1" ht="40.5" customHeight="1" x14ac:dyDescent="0.25">
      <c r="A47" s="289" t="str">
        <f>'10 Квартал Финансирование '!A45</f>
        <v>3.3</v>
      </c>
      <c r="B47" s="291" t="str">
        <f>'10 Квартал Финансирование '!B45</f>
        <v>Автокран КС-55713-1к-4, 25т, ОВОИД, Камаз-65115 "Клинцы"</v>
      </c>
      <c r="C47" s="294" t="str">
        <f>'10 Квартал Финансирование '!C45</f>
        <v>O_KSK2024_002</v>
      </c>
      <c r="D47" s="286">
        <v>0</v>
      </c>
      <c r="E47" s="286">
        <v>0</v>
      </c>
      <c r="F47" s="286">
        <f t="shared" si="87"/>
        <v>7.5</v>
      </c>
      <c r="G47" s="286">
        <v>0</v>
      </c>
      <c r="H47" s="286">
        <v>0</v>
      </c>
      <c r="I47" s="286">
        <v>0</v>
      </c>
      <c r="J47" s="286">
        <v>0</v>
      </c>
      <c r="K47" s="330">
        <v>1</v>
      </c>
      <c r="L47" s="286">
        <v>0</v>
      </c>
      <c r="M47" s="286">
        <v>0</v>
      </c>
      <c r="N47" s="286">
        <v>0</v>
      </c>
      <c r="O47" s="286">
        <v>0</v>
      </c>
      <c r="P47" s="286">
        <v>0</v>
      </c>
      <c r="Q47" s="286">
        <v>0</v>
      </c>
      <c r="R47" s="286">
        <v>0</v>
      </c>
      <c r="S47" s="286">
        <v>0</v>
      </c>
      <c r="T47" s="286">
        <v>0</v>
      </c>
      <c r="U47" s="286">
        <v>0</v>
      </c>
      <c r="V47" s="286">
        <v>0</v>
      </c>
      <c r="W47" s="286">
        <v>0</v>
      </c>
      <c r="X47" s="286">
        <v>0</v>
      </c>
      <c r="Y47" s="286">
        <v>0</v>
      </c>
      <c r="Z47" s="286">
        <v>0</v>
      </c>
      <c r="AA47" s="286">
        <v>0</v>
      </c>
      <c r="AB47" s="286">
        <v>0</v>
      </c>
      <c r="AC47" s="286">
        <v>0</v>
      </c>
      <c r="AD47" s="286">
        <v>0</v>
      </c>
      <c r="AE47" s="286">
        <v>0</v>
      </c>
      <c r="AF47" s="286">
        <v>0</v>
      </c>
      <c r="AG47" s="286">
        <v>0</v>
      </c>
      <c r="AH47" s="286">
        <f>'10 Квартал Финансирование '!O45/1.2</f>
        <v>7.5</v>
      </c>
      <c r="AI47" s="286">
        <v>0</v>
      </c>
      <c r="AJ47" s="286">
        <v>0</v>
      </c>
      <c r="AK47" s="286">
        <v>0</v>
      </c>
      <c r="AL47" s="286">
        <v>0</v>
      </c>
      <c r="AM47" s="330">
        <v>1</v>
      </c>
      <c r="AN47" s="286">
        <v>0</v>
      </c>
      <c r="AO47" s="286">
        <v>0</v>
      </c>
      <c r="AP47" s="286">
        <v>0</v>
      </c>
      <c r="AQ47" s="286">
        <v>0</v>
      </c>
      <c r="AR47" s="286">
        <v>0</v>
      </c>
      <c r="AS47" s="286">
        <v>0</v>
      </c>
      <c r="AT47" s="286">
        <v>0</v>
      </c>
      <c r="AU47" s="286">
        <v>0</v>
      </c>
      <c r="AV47" s="286">
        <v>0</v>
      </c>
      <c r="AW47" s="286">
        <v>0</v>
      </c>
      <c r="AX47" s="286">
        <v>0</v>
      </c>
      <c r="AY47" s="286">
        <v>0</v>
      </c>
      <c r="AZ47" s="286">
        <v>0</v>
      </c>
      <c r="BA47" s="286">
        <v>0</v>
      </c>
      <c r="BB47" s="286">
        <v>0</v>
      </c>
      <c r="BC47" s="286">
        <v>0</v>
      </c>
      <c r="BD47" s="286">
        <v>0</v>
      </c>
      <c r="BE47" s="286">
        <v>0</v>
      </c>
      <c r="BF47" s="286">
        <v>0</v>
      </c>
      <c r="BG47" s="286">
        <v>0</v>
      </c>
      <c r="BH47" s="286">
        <v>0</v>
      </c>
      <c r="BI47" s="286">
        <v>0</v>
      </c>
      <c r="BJ47" s="286">
        <v>0</v>
      </c>
      <c r="BK47" s="286">
        <v>0</v>
      </c>
      <c r="BL47" s="286">
        <v>0</v>
      </c>
      <c r="BM47" s="286">
        <v>0</v>
      </c>
      <c r="BN47" s="286">
        <v>0</v>
      </c>
      <c r="BO47" s="286">
        <v>0</v>
      </c>
      <c r="BP47" s="286">
        <v>0</v>
      </c>
      <c r="BQ47" s="286">
        <v>0</v>
      </c>
      <c r="BR47" s="286">
        <v>0</v>
      </c>
      <c r="BS47" s="286">
        <v>0</v>
      </c>
      <c r="BT47" s="286">
        <v>0</v>
      </c>
      <c r="BU47" s="286">
        <v>0</v>
      </c>
      <c r="BV47" s="286">
        <v>0</v>
      </c>
      <c r="BW47" s="286">
        <f t="shared" si="101"/>
        <v>-7.5</v>
      </c>
      <c r="BX47" s="286">
        <f t="shared" si="102"/>
        <v>-100</v>
      </c>
      <c r="BY47" s="286">
        <v>0</v>
      </c>
      <c r="BZ47" s="286">
        <v>0</v>
      </c>
      <c r="CA47" s="287" t="str">
        <f>'10 Квартал Финансирование '!T45</f>
        <v>Выполнение запланировано в 4 квартале 2024г.</v>
      </c>
    </row>
    <row r="48" spans="1:79" s="288" customFormat="1" ht="30.75" customHeight="1" x14ac:dyDescent="0.25">
      <c r="A48" s="289">
        <f>'10 Квартал Финансирование '!A46</f>
        <v>4</v>
      </c>
      <c r="B48" s="333" t="str">
        <f>'10 Квартал Финансирование '!B46</f>
        <v>НОВОЕ СТРОИТЕЛЬСТВО</v>
      </c>
      <c r="C48" s="286">
        <f>'10 Квартал Финансирование '!C46</f>
        <v>0</v>
      </c>
      <c r="D48" s="286">
        <v>0</v>
      </c>
      <c r="E48" s="286">
        <v>0</v>
      </c>
      <c r="F48" s="286">
        <v>0</v>
      </c>
      <c r="G48" s="286">
        <v>0</v>
      </c>
      <c r="H48" s="286">
        <v>0</v>
      </c>
      <c r="I48" s="286">
        <v>0</v>
      </c>
      <c r="J48" s="286">
        <v>0</v>
      </c>
      <c r="K48" s="330">
        <v>0</v>
      </c>
      <c r="L48" s="286">
        <v>0</v>
      </c>
      <c r="M48" s="286">
        <v>0</v>
      </c>
      <c r="N48" s="286">
        <v>0</v>
      </c>
      <c r="O48" s="286">
        <v>0</v>
      </c>
      <c r="P48" s="286">
        <v>0</v>
      </c>
      <c r="Q48" s="286">
        <v>0</v>
      </c>
      <c r="R48" s="286">
        <v>0</v>
      </c>
      <c r="S48" s="286">
        <v>0</v>
      </c>
      <c r="T48" s="286">
        <v>0</v>
      </c>
      <c r="U48" s="286">
        <v>0</v>
      </c>
      <c r="V48" s="286">
        <v>0</v>
      </c>
      <c r="W48" s="286">
        <v>0</v>
      </c>
      <c r="X48" s="286">
        <v>0</v>
      </c>
      <c r="Y48" s="330">
        <v>0</v>
      </c>
      <c r="Z48" s="286">
        <v>0</v>
      </c>
      <c r="AA48" s="286">
        <v>0</v>
      </c>
      <c r="AB48" s="286">
        <v>0</v>
      </c>
      <c r="AC48" s="286">
        <v>0</v>
      </c>
      <c r="AD48" s="286">
        <v>0</v>
      </c>
      <c r="AE48" s="286">
        <v>0</v>
      </c>
      <c r="AF48" s="330">
        <v>0</v>
      </c>
      <c r="AG48" s="286">
        <v>0</v>
      </c>
      <c r="AH48" s="286">
        <v>0</v>
      </c>
      <c r="AI48" s="286">
        <v>0</v>
      </c>
      <c r="AJ48" s="286">
        <v>0</v>
      </c>
      <c r="AK48" s="286">
        <v>0</v>
      </c>
      <c r="AL48" s="286">
        <v>0</v>
      </c>
      <c r="AM48" s="330">
        <v>0</v>
      </c>
      <c r="AN48" s="286">
        <v>0</v>
      </c>
      <c r="AO48" s="286">
        <f>AO49+AO50</f>
        <v>1.2367324800000001</v>
      </c>
      <c r="AP48" s="286">
        <v>0</v>
      </c>
      <c r="AQ48" s="286">
        <v>0</v>
      </c>
      <c r="AR48" s="286">
        <f>AR49+AR50</f>
        <v>0.20500000000000002</v>
      </c>
      <c r="AS48" s="286">
        <v>0</v>
      </c>
      <c r="AT48" s="286">
        <v>0</v>
      </c>
      <c r="AU48" s="286">
        <v>0</v>
      </c>
      <c r="AV48" s="286">
        <v>0</v>
      </c>
      <c r="AW48" s="286">
        <v>0</v>
      </c>
      <c r="AX48" s="286">
        <v>0</v>
      </c>
      <c r="AY48" s="286">
        <v>0</v>
      </c>
      <c r="AZ48" s="286">
        <v>0</v>
      </c>
      <c r="BA48" s="286">
        <v>0</v>
      </c>
      <c r="BB48" s="286">
        <v>0</v>
      </c>
      <c r="BC48" s="286">
        <f>BC49+BC50</f>
        <v>1.2367324800000001</v>
      </c>
      <c r="BD48" s="286">
        <v>0</v>
      </c>
      <c r="BE48" s="286">
        <v>0</v>
      </c>
      <c r="BF48" s="286">
        <f>BF49+BF50</f>
        <v>0.20500000000000002</v>
      </c>
      <c r="BG48" s="286">
        <v>0</v>
      </c>
      <c r="BH48" s="286">
        <v>0</v>
      </c>
      <c r="BI48" s="286">
        <v>0</v>
      </c>
      <c r="BJ48" s="286">
        <v>0</v>
      </c>
      <c r="BK48" s="286">
        <v>0</v>
      </c>
      <c r="BL48" s="286">
        <v>0</v>
      </c>
      <c r="BM48" s="286">
        <v>0</v>
      </c>
      <c r="BN48" s="286">
        <v>0</v>
      </c>
      <c r="BO48" s="286">
        <v>0</v>
      </c>
      <c r="BP48" s="286">
        <v>0</v>
      </c>
      <c r="BQ48" s="286">
        <v>0</v>
      </c>
      <c r="BR48" s="286">
        <v>0</v>
      </c>
      <c r="BS48" s="286">
        <v>0</v>
      </c>
      <c r="BT48" s="286">
        <v>0</v>
      </c>
      <c r="BU48" s="286">
        <v>0</v>
      </c>
      <c r="BV48" s="286">
        <v>0</v>
      </c>
      <c r="BW48" s="286">
        <f t="shared" ref="BW48" si="103">AO48-F48</f>
        <v>1.2367324800000001</v>
      </c>
      <c r="BX48" s="286">
        <v>0</v>
      </c>
      <c r="BY48" s="286">
        <v>0</v>
      </c>
      <c r="BZ48" s="286">
        <v>0</v>
      </c>
      <c r="CA48" s="287">
        <f>'10 Квартал Финансирование '!T46</f>
        <v>0</v>
      </c>
    </row>
    <row r="49" spans="1:79" s="301" customFormat="1" ht="40.5" customHeight="1" x14ac:dyDescent="0.25">
      <c r="A49" s="295" t="str">
        <f>'10 Квартал Финансирование '!A47</f>
        <v>4.1</v>
      </c>
      <c r="B49" s="336" t="str">
        <f>'10 Квартал Финансирование '!B47</f>
        <v>КЛ 10кВ от 2БКТП 352 до муфты в сторону БКТП 345</v>
      </c>
      <c r="C49" s="337" t="str">
        <f>'10 Квартал Финансирование '!C47</f>
        <v>O_KSK2024_006</v>
      </c>
      <c r="D49" s="299">
        <v>0</v>
      </c>
      <c r="E49" s="299">
        <v>0</v>
      </c>
      <c r="F49" s="299">
        <v>0</v>
      </c>
      <c r="G49" s="299">
        <v>0</v>
      </c>
      <c r="H49" s="299">
        <v>0</v>
      </c>
      <c r="I49" s="299">
        <v>0</v>
      </c>
      <c r="J49" s="299">
        <v>0</v>
      </c>
      <c r="K49" s="299">
        <v>0</v>
      </c>
      <c r="L49" s="299">
        <v>0</v>
      </c>
      <c r="M49" s="299">
        <v>0</v>
      </c>
      <c r="N49" s="299">
        <v>0</v>
      </c>
      <c r="O49" s="299">
        <v>0</v>
      </c>
      <c r="P49" s="299">
        <v>0</v>
      </c>
      <c r="Q49" s="299">
        <v>0</v>
      </c>
      <c r="R49" s="299">
        <v>0</v>
      </c>
      <c r="S49" s="299">
        <v>0</v>
      </c>
      <c r="T49" s="299">
        <v>0</v>
      </c>
      <c r="U49" s="299">
        <v>0</v>
      </c>
      <c r="V49" s="299">
        <v>0</v>
      </c>
      <c r="W49" s="299">
        <v>0</v>
      </c>
      <c r="X49" s="299">
        <v>0</v>
      </c>
      <c r="Y49" s="299">
        <v>0</v>
      </c>
      <c r="Z49" s="299">
        <v>0</v>
      </c>
      <c r="AA49" s="299">
        <v>0</v>
      </c>
      <c r="AB49" s="299">
        <v>0</v>
      </c>
      <c r="AC49" s="299">
        <v>0</v>
      </c>
      <c r="AD49" s="299">
        <v>0</v>
      </c>
      <c r="AE49" s="299">
        <v>0</v>
      </c>
      <c r="AF49" s="299">
        <v>0</v>
      </c>
      <c r="AG49" s="299">
        <v>0</v>
      </c>
      <c r="AH49" s="299">
        <v>0</v>
      </c>
      <c r="AI49" s="299">
        <v>0</v>
      </c>
      <c r="AJ49" s="299">
        <v>0</v>
      </c>
      <c r="AK49" s="299">
        <v>0</v>
      </c>
      <c r="AL49" s="299">
        <v>0</v>
      </c>
      <c r="AM49" s="299">
        <v>0</v>
      </c>
      <c r="AN49" s="286">
        <v>0</v>
      </c>
      <c r="AO49" s="297">
        <f>BC49</f>
        <v>0.56764654999999997</v>
      </c>
      <c r="AP49" s="286">
        <v>0</v>
      </c>
      <c r="AQ49" s="286">
        <v>0</v>
      </c>
      <c r="AR49" s="297">
        <f>BF49</f>
        <v>9.5000000000000001E-2</v>
      </c>
      <c r="AS49" s="286">
        <v>0</v>
      </c>
      <c r="AT49" s="286">
        <v>0</v>
      </c>
      <c r="AU49" s="286">
        <v>0</v>
      </c>
      <c r="AV49" s="286">
        <v>0</v>
      </c>
      <c r="AW49" s="286">
        <v>0</v>
      </c>
      <c r="AX49" s="286">
        <v>0</v>
      </c>
      <c r="AY49" s="286">
        <v>0</v>
      </c>
      <c r="AZ49" s="286">
        <v>0</v>
      </c>
      <c r="BA49" s="286">
        <v>0</v>
      </c>
      <c r="BB49" s="286">
        <v>0</v>
      </c>
      <c r="BC49" s="297">
        <f>'10 Квартал Финансирование '!L47/1.2</f>
        <v>0.56764654999999997</v>
      </c>
      <c r="BD49" s="286">
        <v>0</v>
      </c>
      <c r="BE49" s="286">
        <v>0</v>
      </c>
      <c r="BF49" s="297">
        <v>9.5000000000000001E-2</v>
      </c>
      <c r="BG49" s="286">
        <v>0</v>
      </c>
      <c r="BH49" s="286">
        <v>0</v>
      </c>
      <c r="BI49" s="286">
        <v>0</v>
      </c>
      <c r="BJ49" s="286">
        <v>0</v>
      </c>
      <c r="BK49" s="286">
        <v>0</v>
      </c>
      <c r="BL49" s="286">
        <v>0</v>
      </c>
      <c r="BM49" s="286">
        <v>0</v>
      </c>
      <c r="BN49" s="286">
        <v>0</v>
      </c>
      <c r="BO49" s="286">
        <v>0</v>
      </c>
      <c r="BP49" s="286">
        <v>0</v>
      </c>
      <c r="BQ49" s="286">
        <v>0</v>
      </c>
      <c r="BR49" s="286">
        <v>0</v>
      </c>
      <c r="BS49" s="286">
        <v>0</v>
      </c>
      <c r="BT49" s="286">
        <v>0</v>
      </c>
      <c r="BU49" s="286">
        <v>0</v>
      </c>
      <c r="BV49" s="286">
        <v>0</v>
      </c>
      <c r="BW49" s="286">
        <f t="shared" ref="BW49" si="104">AO49-F49</f>
        <v>0.56764654999999997</v>
      </c>
      <c r="BX49" s="286">
        <v>0</v>
      </c>
      <c r="BY49" s="286">
        <v>0</v>
      </c>
      <c r="BZ49" s="286">
        <v>0</v>
      </c>
      <c r="CA49" s="300" t="str">
        <f>'10 Квартал Финансирование '!T47</f>
        <v>Развитие электрической сети, связанное с подключением новых потребителей</v>
      </c>
    </row>
    <row r="50" spans="1:79" s="301" customFormat="1" ht="34.5" customHeight="1" x14ac:dyDescent="0.25">
      <c r="A50" s="295" t="str">
        <f>'10 Квартал Финансирование '!A48</f>
        <v>4.2</v>
      </c>
      <c r="B50" s="300" t="str">
        <f>'10 Квартал Финансирование '!B48</f>
        <v>КЛ 10кВ от 2БКТП 352 до ТП 14</v>
      </c>
      <c r="C50" s="300" t="str">
        <f>'10 Квартал Финансирование '!C48</f>
        <v>O_KSK2024_001</v>
      </c>
      <c r="D50" s="299">
        <v>0</v>
      </c>
      <c r="E50" s="299">
        <v>0</v>
      </c>
      <c r="F50" s="299">
        <v>0</v>
      </c>
      <c r="G50" s="299">
        <v>0</v>
      </c>
      <c r="H50" s="299">
        <v>0</v>
      </c>
      <c r="I50" s="299">
        <v>0</v>
      </c>
      <c r="J50" s="299">
        <v>0</v>
      </c>
      <c r="K50" s="299">
        <v>0</v>
      </c>
      <c r="L50" s="299">
        <v>0</v>
      </c>
      <c r="M50" s="299">
        <v>0</v>
      </c>
      <c r="N50" s="299">
        <v>0</v>
      </c>
      <c r="O50" s="299">
        <v>0</v>
      </c>
      <c r="P50" s="299">
        <v>0</v>
      </c>
      <c r="Q50" s="299">
        <v>0</v>
      </c>
      <c r="R50" s="299">
        <v>0</v>
      </c>
      <c r="S50" s="299">
        <v>0</v>
      </c>
      <c r="T50" s="299">
        <v>0</v>
      </c>
      <c r="U50" s="299">
        <v>0</v>
      </c>
      <c r="V50" s="299">
        <v>0</v>
      </c>
      <c r="W50" s="299">
        <v>0</v>
      </c>
      <c r="X50" s="299">
        <v>0</v>
      </c>
      <c r="Y50" s="299">
        <v>0</v>
      </c>
      <c r="Z50" s="299">
        <v>0</v>
      </c>
      <c r="AA50" s="299">
        <v>0</v>
      </c>
      <c r="AB50" s="299">
        <v>0</v>
      </c>
      <c r="AC50" s="299">
        <v>0</v>
      </c>
      <c r="AD50" s="299">
        <v>0</v>
      </c>
      <c r="AE50" s="299">
        <v>0</v>
      </c>
      <c r="AF50" s="299">
        <v>0</v>
      </c>
      <c r="AG50" s="299">
        <v>0</v>
      </c>
      <c r="AH50" s="299">
        <v>0</v>
      </c>
      <c r="AI50" s="299">
        <v>0</v>
      </c>
      <c r="AJ50" s="299">
        <v>0</v>
      </c>
      <c r="AK50" s="299">
        <v>0</v>
      </c>
      <c r="AL50" s="299">
        <v>0</v>
      </c>
      <c r="AM50" s="299">
        <v>0</v>
      </c>
      <c r="AN50" s="286">
        <v>0</v>
      </c>
      <c r="AO50" s="297">
        <f>BC50</f>
        <v>0.66908593000000005</v>
      </c>
      <c r="AP50" s="286">
        <v>0</v>
      </c>
      <c r="AQ50" s="286">
        <v>0</v>
      </c>
      <c r="AR50" s="297">
        <f>BF50</f>
        <v>0.11</v>
      </c>
      <c r="AS50" s="286">
        <v>0</v>
      </c>
      <c r="AT50" s="286">
        <v>0</v>
      </c>
      <c r="AU50" s="286">
        <v>0</v>
      </c>
      <c r="AV50" s="286">
        <v>0</v>
      </c>
      <c r="AW50" s="286">
        <v>0</v>
      </c>
      <c r="AX50" s="286">
        <v>0</v>
      </c>
      <c r="AY50" s="286">
        <v>0</v>
      </c>
      <c r="AZ50" s="286">
        <v>0</v>
      </c>
      <c r="BA50" s="286">
        <v>0</v>
      </c>
      <c r="BB50" s="286">
        <v>0</v>
      </c>
      <c r="BC50" s="297">
        <f>'10 Квартал Финансирование '!L48/1.2</f>
        <v>0.66908593000000005</v>
      </c>
      <c r="BD50" s="286">
        <v>0</v>
      </c>
      <c r="BE50" s="286">
        <v>0</v>
      </c>
      <c r="BF50" s="297">
        <v>0.11</v>
      </c>
      <c r="BG50" s="286">
        <v>0</v>
      </c>
      <c r="BH50" s="286">
        <v>0</v>
      </c>
      <c r="BI50" s="286">
        <v>0</v>
      </c>
      <c r="BJ50" s="286">
        <v>0</v>
      </c>
      <c r="BK50" s="286">
        <v>0</v>
      </c>
      <c r="BL50" s="286">
        <v>0</v>
      </c>
      <c r="BM50" s="286">
        <v>0</v>
      </c>
      <c r="BN50" s="286">
        <v>0</v>
      </c>
      <c r="BO50" s="286">
        <v>0</v>
      </c>
      <c r="BP50" s="286">
        <v>0</v>
      </c>
      <c r="BQ50" s="286">
        <v>0</v>
      </c>
      <c r="BR50" s="286">
        <v>0</v>
      </c>
      <c r="BS50" s="286">
        <v>0</v>
      </c>
      <c r="BT50" s="286">
        <v>0</v>
      </c>
      <c r="BU50" s="286">
        <v>0</v>
      </c>
      <c r="BV50" s="286">
        <v>0</v>
      </c>
      <c r="BW50" s="286">
        <f t="shared" ref="BW50" si="105">AO50-F50</f>
        <v>0.66908593000000005</v>
      </c>
      <c r="BX50" s="286">
        <v>0</v>
      </c>
      <c r="BY50" s="286">
        <v>0</v>
      </c>
      <c r="BZ50" s="286">
        <v>0</v>
      </c>
      <c r="CA50" s="300" t="str">
        <f>'10 Квартал Финансирование '!T48</f>
        <v>Развитие электрической сети, связанное с подключением новых потребителей</v>
      </c>
    </row>
    <row r="55" spans="1:79" ht="18.75" x14ac:dyDescent="0.25">
      <c r="AN55" s="338" t="s">
        <v>877</v>
      </c>
      <c r="AO55" s="338"/>
      <c r="AP55" s="338"/>
      <c r="AQ55" s="338"/>
      <c r="AR55" s="338"/>
      <c r="AS55" s="338"/>
      <c r="AT55" s="338"/>
      <c r="AU55" s="338"/>
      <c r="AV55" s="338"/>
      <c r="AW55" s="338"/>
      <c r="AX55" s="338"/>
      <c r="AY55" s="338"/>
      <c r="AZ55" s="338"/>
      <c r="BA55" s="338"/>
      <c r="BB55" s="338"/>
      <c r="BC55" s="338"/>
      <c r="BD55" s="338"/>
      <c r="BE55" s="338"/>
      <c r="BF55" s="338"/>
      <c r="BG55" s="338"/>
      <c r="BH55" s="338"/>
      <c r="BI55" s="338"/>
      <c r="BJ55" s="338"/>
      <c r="BK55" s="338"/>
      <c r="BL55" s="338"/>
      <c r="BM55" s="338"/>
      <c r="BN55" s="338"/>
      <c r="BO55" s="338"/>
      <c r="BP55" s="338"/>
      <c r="BQ55" s="338"/>
      <c r="BR55" s="338"/>
      <c r="BS55" s="338"/>
      <c r="BT55" s="338"/>
      <c r="BU55" s="338"/>
      <c r="BV55" s="338"/>
      <c r="BW55" s="338"/>
      <c r="BX55" s="338"/>
      <c r="BY55" s="338"/>
      <c r="BZ55" s="338"/>
      <c r="CA55" s="338"/>
    </row>
  </sheetData>
  <mergeCells count="42">
    <mergeCell ref="BW19:BX19"/>
    <mergeCell ref="F19:K19"/>
    <mergeCell ref="M19:R19"/>
    <mergeCell ref="T19:Y19"/>
    <mergeCell ref="AA19:AF19"/>
    <mergeCell ref="AH19:AM19"/>
    <mergeCell ref="AO19:AT19"/>
    <mergeCell ref="AV19:BA19"/>
    <mergeCell ref="BC19:BH19"/>
    <mergeCell ref="BJ19:BO19"/>
    <mergeCell ref="CA16:CA20"/>
    <mergeCell ref="E17:AM17"/>
    <mergeCell ref="AN17:BV17"/>
    <mergeCell ref="BW17:BZ18"/>
    <mergeCell ref="E18:K18"/>
    <mergeCell ref="L18:R18"/>
    <mergeCell ref="S18:Y18"/>
    <mergeCell ref="Z18:AF18"/>
    <mergeCell ref="AG18:AM18"/>
    <mergeCell ref="AN18:AT18"/>
    <mergeCell ref="AU18:BA18"/>
    <mergeCell ref="BB18:BH18"/>
    <mergeCell ref="BI18:BO18"/>
    <mergeCell ref="BP18:BV18"/>
    <mergeCell ref="BY19:BZ19"/>
    <mergeCell ref="BQ19:BV19"/>
    <mergeCell ref="AN55:CA55"/>
    <mergeCell ref="AJ3:AM3"/>
    <mergeCell ref="A12:AM12"/>
    <mergeCell ref="A4:AM4"/>
    <mergeCell ref="A6:AM6"/>
    <mergeCell ref="A7:AM7"/>
    <mergeCell ref="A9:AM9"/>
    <mergeCell ref="A10:AM10"/>
    <mergeCell ref="A13:AM13"/>
    <mergeCell ref="A15:AM15"/>
    <mergeCell ref="A16:A20"/>
    <mergeCell ref="B16:B20"/>
    <mergeCell ref="C16:C20"/>
    <mergeCell ref="D16:D20"/>
    <mergeCell ref="E16:AM16"/>
    <mergeCell ref="AN16:BZ16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32" orientation="landscape" r:id="rId1"/>
  <colBreaks count="1" manualBreakCount="1">
    <brk id="3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AL30"/>
  <sheetViews>
    <sheetView view="pageBreakPreview" zoomScale="80" zoomScaleNormal="90" zoomScaleSheetLayoutView="80" workbookViewId="0">
      <selection activeCell="A7" sqref="A7:AH7"/>
    </sheetView>
  </sheetViews>
  <sheetFormatPr defaultRowHeight="15" x14ac:dyDescent="0.25"/>
  <cols>
    <col min="1" max="1" width="11.7109375" customWidth="1"/>
    <col min="2" max="2" width="10.85546875" customWidth="1"/>
    <col min="3" max="3" width="11.5703125" customWidth="1"/>
    <col min="4" max="4" width="17" customWidth="1"/>
  </cols>
  <sheetData>
    <row r="1" spans="1:38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3"/>
      <c r="AF1" s="1"/>
      <c r="AG1" s="1"/>
      <c r="AH1" s="2" t="s">
        <v>146</v>
      </c>
      <c r="AI1" s="3"/>
      <c r="AJ1" s="1"/>
      <c r="AK1" s="1"/>
      <c r="AL1" s="2"/>
    </row>
    <row r="2" spans="1:38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3"/>
      <c r="AF2" s="1"/>
      <c r="AG2" s="1"/>
      <c r="AH2" s="4" t="s">
        <v>17</v>
      </c>
      <c r="AI2" s="3"/>
      <c r="AJ2" s="1"/>
      <c r="AK2" s="1"/>
      <c r="AL2" s="4"/>
    </row>
    <row r="3" spans="1:38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27" t="s">
        <v>888</v>
      </c>
      <c r="AF3" s="127"/>
      <c r="AG3" s="127"/>
      <c r="AH3" s="127"/>
      <c r="AI3" s="3"/>
      <c r="AJ3" s="1"/>
      <c r="AK3" s="1"/>
      <c r="AL3" s="4"/>
    </row>
    <row r="4" spans="1:38" ht="18.75" x14ac:dyDescent="0.3">
      <c r="A4" s="120" t="s">
        <v>930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7"/>
      <c r="AJ4" s="17"/>
      <c r="AK4" s="17"/>
      <c r="AL4" s="17"/>
    </row>
    <row r="5" spans="1:38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3"/>
      <c r="AJ5" s="1"/>
      <c r="AK5" s="1"/>
      <c r="AL5" s="1"/>
    </row>
    <row r="6" spans="1:38" ht="18.75" customHeight="1" x14ac:dyDescent="0.3">
      <c r="A6" s="115" t="s">
        <v>968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3"/>
      <c r="AJ6" s="13"/>
      <c r="AK6" s="13"/>
      <c r="AL6" s="13"/>
    </row>
    <row r="7" spans="1:38" ht="18.75" customHeight="1" x14ac:dyDescent="0.3">
      <c r="A7" s="115" t="s">
        <v>20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3"/>
      <c r="AJ7" s="13"/>
      <c r="AK7" s="13"/>
      <c r="AL7" s="13"/>
    </row>
    <row r="8" spans="1:38" ht="15.75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1"/>
      <c r="AF8" s="1"/>
      <c r="AG8" s="1"/>
      <c r="AH8" s="1"/>
      <c r="AI8" s="3"/>
      <c r="AJ8" s="1"/>
      <c r="AK8" s="1"/>
      <c r="AL8" s="1"/>
    </row>
    <row r="9" spans="1:38" ht="15.75" x14ac:dyDescent="0.25">
      <c r="A9" s="121" t="s">
        <v>24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7"/>
      <c r="AJ9" s="7"/>
      <c r="AK9" s="7"/>
      <c r="AL9" s="7"/>
    </row>
    <row r="10" spans="1:38" ht="15.75" x14ac:dyDescent="0.25">
      <c r="A10" s="122" t="s">
        <v>18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4"/>
      <c r="AJ10" s="14"/>
      <c r="AK10" s="14"/>
      <c r="AL10" s="14"/>
    </row>
    <row r="11" spans="1:38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"/>
      <c r="AF11" s="1"/>
      <c r="AG11" s="1"/>
      <c r="AH11" s="1"/>
      <c r="AI11" s="3"/>
      <c r="AJ11" s="1"/>
      <c r="AK11" s="1"/>
      <c r="AL11" s="1"/>
    </row>
    <row r="12" spans="1:38" ht="18.75" x14ac:dyDescent="0.25">
      <c r="A12" s="119" t="s">
        <v>931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8"/>
      <c r="AJ12" s="8"/>
      <c r="AK12" s="8"/>
      <c r="AL12" s="8"/>
    </row>
    <row r="13" spans="1:38" ht="15.75" x14ac:dyDescent="0.25">
      <c r="A13" s="122" t="s">
        <v>25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4"/>
      <c r="AJ13" s="14"/>
      <c r="AK13" s="14"/>
      <c r="AL13" s="14"/>
    </row>
    <row r="14" spans="1:38" ht="9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ht="38.25" customHeight="1" x14ac:dyDescent="0.3">
      <c r="A15" s="128" t="s">
        <v>882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32"/>
      <c r="AJ15" s="32"/>
      <c r="AK15" s="32"/>
      <c r="AL15" s="32"/>
    </row>
    <row r="16" spans="1:38" ht="30" customHeight="1" x14ac:dyDescent="0.25">
      <c r="A16" s="123" t="s">
        <v>14</v>
      </c>
      <c r="B16" s="123" t="s">
        <v>0</v>
      </c>
      <c r="C16" s="123" t="s">
        <v>1</v>
      </c>
      <c r="D16" s="134" t="s">
        <v>145</v>
      </c>
      <c r="E16" s="123" t="s">
        <v>954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</row>
    <row r="17" spans="1:34" ht="15.75" x14ac:dyDescent="0.25">
      <c r="A17" s="123"/>
      <c r="B17" s="123"/>
      <c r="C17" s="123"/>
      <c r="D17" s="134"/>
      <c r="E17" s="123" t="s">
        <v>11</v>
      </c>
      <c r="F17" s="123"/>
      <c r="G17" s="123"/>
      <c r="H17" s="123"/>
      <c r="I17" s="123"/>
      <c r="J17" s="123" t="s">
        <v>12</v>
      </c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</row>
    <row r="18" spans="1:34" ht="15.75" x14ac:dyDescent="0.25">
      <c r="A18" s="123"/>
      <c r="B18" s="123"/>
      <c r="C18" s="123"/>
      <c r="D18" s="134"/>
      <c r="E18" s="123" t="s">
        <v>4</v>
      </c>
      <c r="F18" s="123"/>
      <c r="G18" s="123"/>
      <c r="H18" s="123"/>
      <c r="I18" s="123"/>
      <c r="J18" s="123" t="s">
        <v>4</v>
      </c>
      <c r="K18" s="123"/>
      <c r="L18" s="123"/>
      <c r="M18" s="123"/>
      <c r="N18" s="123"/>
      <c r="O18" s="123" t="s">
        <v>5</v>
      </c>
      <c r="P18" s="123"/>
      <c r="Q18" s="123"/>
      <c r="R18" s="123"/>
      <c r="S18" s="123"/>
      <c r="T18" s="123" t="s">
        <v>6</v>
      </c>
      <c r="U18" s="123"/>
      <c r="V18" s="123"/>
      <c r="W18" s="123"/>
      <c r="X18" s="123"/>
      <c r="Y18" s="123" t="s">
        <v>7</v>
      </c>
      <c r="Z18" s="123"/>
      <c r="AA18" s="123"/>
      <c r="AB18" s="123"/>
      <c r="AC18" s="123"/>
      <c r="AD18" s="123" t="s">
        <v>8</v>
      </c>
      <c r="AE18" s="123"/>
      <c r="AF18" s="123"/>
      <c r="AG18" s="123"/>
      <c r="AH18" s="123"/>
    </row>
    <row r="19" spans="1:34" ht="154.5" customHeight="1" x14ac:dyDescent="0.25">
      <c r="A19" s="123"/>
      <c r="B19" s="123"/>
      <c r="C19" s="123"/>
      <c r="D19" s="134"/>
      <c r="E19" s="85" t="s">
        <v>144</v>
      </c>
      <c r="F19" s="85" t="s">
        <v>48</v>
      </c>
      <c r="G19" s="85" t="s">
        <v>49</v>
      </c>
      <c r="H19" s="85" t="s">
        <v>50</v>
      </c>
      <c r="I19" s="85" t="s">
        <v>51</v>
      </c>
      <c r="J19" s="85" t="s">
        <v>144</v>
      </c>
      <c r="K19" s="85" t="s">
        <v>48</v>
      </c>
      <c r="L19" s="85" t="s">
        <v>49</v>
      </c>
      <c r="M19" s="85" t="s">
        <v>50</v>
      </c>
      <c r="N19" s="85" t="s">
        <v>51</v>
      </c>
      <c r="O19" s="85" t="s">
        <v>144</v>
      </c>
      <c r="P19" s="85" t="s">
        <v>48</v>
      </c>
      <c r="Q19" s="85" t="s">
        <v>49</v>
      </c>
      <c r="R19" s="85" t="s">
        <v>50</v>
      </c>
      <c r="S19" s="85" t="s">
        <v>51</v>
      </c>
      <c r="T19" s="85" t="s">
        <v>144</v>
      </c>
      <c r="U19" s="85" t="s">
        <v>48</v>
      </c>
      <c r="V19" s="85" t="s">
        <v>49</v>
      </c>
      <c r="W19" s="85" t="s">
        <v>50</v>
      </c>
      <c r="X19" s="85" t="s">
        <v>51</v>
      </c>
      <c r="Y19" s="85" t="s">
        <v>144</v>
      </c>
      <c r="Z19" s="85" t="s">
        <v>48</v>
      </c>
      <c r="AA19" s="85" t="s">
        <v>49</v>
      </c>
      <c r="AB19" s="85" t="s">
        <v>50</v>
      </c>
      <c r="AC19" s="85" t="s">
        <v>51</v>
      </c>
      <c r="AD19" s="85" t="s">
        <v>144</v>
      </c>
      <c r="AE19" s="85" t="s">
        <v>48</v>
      </c>
      <c r="AF19" s="85" t="s">
        <v>49</v>
      </c>
      <c r="AG19" s="85" t="s">
        <v>50</v>
      </c>
      <c r="AH19" s="85" t="s">
        <v>51</v>
      </c>
    </row>
    <row r="20" spans="1:34" ht="15.75" x14ac:dyDescent="0.25">
      <c r="A20" s="81">
        <v>1</v>
      </c>
      <c r="B20" s="81">
        <v>2</v>
      </c>
      <c r="C20" s="81">
        <v>3</v>
      </c>
      <c r="D20" s="81">
        <v>4</v>
      </c>
      <c r="E20" s="81" t="s">
        <v>53</v>
      </c>
      <c r="F20" s="81" t="s">
        <v>54</v>
      </c>
      <c r="G20" s="81" t="s">
        <v>55</v>
      </c>
      <c r="H20" s="81" t="s">
        <v>56</v>
      </c>
      <c r="I20" s="81" t="s">
        <v>57</v>
      </c>
      <c r="J20" s="81" t="s">
        <v>88</v>
      </c>
      <c r="K20" s="81" t="s">
        <v>89</v>
      </c>
      <c r="L20" s="81" t="s">
        <v>90</v>
      </c>
      <c r="M20" s="81" t="s">
        <v>91</v>
      </c>
      <c r="N20" s="81" t="s">
        <v>92</v>
      </c>
      <c r="O20" s="81" t="s">
        <v>143</v>
      </c>
      <c r="P20" s="81" t="s">
        <v>142</v>
      </c>
      <c r="Q20" s="81" t="s">
        <v>141</v>
      </c>
      <c r="R20" s="81" t="s">
        <v>140</v>
      </c>
      <c r="S20" s="81" t="s">
        <v>139</v>
      </c>
      <c r="T20" s="81" t="s">
        <v>138</v>
      </c>
      <c r="U20" s="81" t="s">
        <v>137</v>
      </c>
      <c r="V20" s="81" t="s">
        <v>136</v>
      </c>
      <c r="W20" s="81" t="s">
        <v>135</v>
      </c>
      <c r="X20" s="81" t="s">
        <v>134</v>
      </c>
      <c r="Y20" s="81" t="s">
        <v>133</v>
      </c>
      <c r="Z20" s="81" t="s">
        <v>132</v>
      </c>
      <c r="AA20" s="81" t="s">
        <v>131</v>
      </c>
      <c r="AB20" s="81" t="s">
        <v>130</v>
      </c>
      <c r="AC20" s="81" t="s">
        <v>129</v>
      </c>
      <c r="AD20" s="81" t="s">
        <v>128</v>
      </c>
      <c r="AE20" s="81" t="s">
        <v>127</v>
      </c>
      <c r="AF20" s="81" t="s">
        <v>126</v>
      </c>
      <c r="AG20" s="81" t="s">
        <v>125</v>
      </c>
      <c r="AH20" s="81" t="s">
        <v>124</v>
      </c>
    </row>
    <row r="21" spans="1:34" ht="15.75" x14ac:dyDescent="0.25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</row>
    <row r="22" spans="1:34" ht="36" customHeight="1" x14ac:dyDescent="0.25">
      <c r="A22" s="135" t="s">
        <v>13</v>
      </c>
      <c r="B22" s="135"/>
      <c r="C22" s="135"/>
      <c r="D22" s="92"/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>
        <v>0</v>
      </c>
      <c r="AA22" s="97">
        <v>0</v>
      </c>
      <c r="AB22" s="97">
        <v>0</v>
      </c>
      <c r="AC22" s="97">
        <v>0</v>
      </c>
      <c r="AD22" s="97">
        <v>0</v>
      </c>
      <c r="AE22" s="97">
        <v>0</v>
      </c>
      <c r="AF22" s="97">
        <v>0</v>
      </c>
      <c r="AG22" s="97">
        <v>0</v>
      </c>
      <c r="AH22" s="97">
        <v>0</v>
      </c>
    </row>
    <row r="23" spans="1:34" ht="15.75" x14ac:dyDescent="0.25">
      <c r="A23" s="93" t="s">
        <v>123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</row>
    <row r="24" spans="1:34" ht="15.75" x14ac:dyDescent="0.25">
      <c r="A24" s="93"/>
      <c r="B24" s="35" t="s">
        <v>910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</row>
    <row r="25" spans="1:34" ht="15.75" x14ac:dyDescent="0.25">
      <c r="A25" s="93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</row>
    <row r="26" spans="1:34" ht="15.75" x14ac:dyDescent="0.25">
      <c r="A26" s="133"/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</row>
    <row r="27" spans="1:34" ht="15.75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</row>
    <row r="28" spans="1:34" ht="15.75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</row>
    <row r="29" spans="1:34" ht="15.75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</row>
    <row r="30" spans="1:34" ht="15.75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</row>
  </sheetData>
  <mergeCells count="24">
    <mergeCell ref="A26:AH26"/>
    <mergeCell ref="A16:A19"/>
    <mergeCell ref="B16:B19"/>
    <mergeCell ref="C16:C19"/>
    <mergeCell ref="D16:D19"/>
    <mergeCell ref="A22:C22"/>
    <mergeCell ref="E16:AH16"/>
    <mergeCell ref="E17:I17"/>
    <mergeCell ref="J17:AH17"/>
    <mergeCell ref="E18:I18"/>
    <mergeCell ref="J18:N18"/>
    <mergeCell ref="O18:S18"/>
    <mergeCell ref="T18:X18"/>
    <mergeCell ref="Y18:AC18"/>
    <mergeCell ref="AD18:AH18"/>
    <mergeCell ref="AE3:AH3"/>
    <mergeCell ref="A15:AH15"/>
    <mergeCell ref="A4:AH4"/>
    <mergeCell ref="A6:AH6"/>
    <mergeCell ref="A7:AH7"/>
    <mergeCell ref="A9:AH9"/>
    <mergeCell ref="A10:AH10"/>
    <mergeCell ref="A12:AH12"/>
    <mergeCell ref="A13:AH13"/>
  </mergeCells>
  <pageMargins left="0.7" right="0.7" top="0.75" bottom="0.75" header="0.3" footer="0.3"/>
  <pageSetup paperSize="9" scale="2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CD32"/>
  <sheetViews>
    <sheetView view="pageBreakPreview" zoomScale="80" zoomScaleNormal="80" zoomScaleSheetLayoutView="80" workbookViewId="0">
      <selection activeCell="A7" sqref="A7:AM7"/>
    </sheetView>
  </sheetViews>
  <sheetFormatPr defaultRowHeight="15" x14ac:dyDescent="0.25"/>
  <cols>
    <col min="1" max="1" width="10.5703125" customWidth="1"/>
    <col min="2" max="2" width="20.140625" customWidth="1"/>
    <col min="3" max="3" width="12.85546875" customWidth="1"/>
    <col min="4" max="4" width="21.140625" customWidth="1"/>
    <col min="5" max="5" width="9.5703125" bestFit="1" customWidth="1"/>
    <col min="82" max="82" width="12" customWidth="1"/>
  </cols>
  <sheetData>
    <row r="1" spans="1:82" ht="18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"/>
      <c r="Y1" s="1"/>
      <c r="Z1" s="3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2" t="s">
        <v>147</v>
      </c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8"/>
    </row>
    <row r="2" spans="1:82" ht="18.75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"/>
      <c r="Y2" s="1"/>
      <c r="Z2" s="3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4" t="s">
        <v>17</v>
      </c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8"/>
    </row>
    <row r="3" spans="1:82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"/>
      <c r="Y3" s="1"/>
      <c r="Z3" s="3"/>
      <c r="AA3" s="1"/>
      <c r="AB3" s="1"/>
      <c r="AC3" s="1"/>
      <c r="AD3" s="1"/>
      <c r="AE3" s="1"/>
      <c r="AF3" s="1"/>
      <c r="AG3" s="1"/>
      <c r="AH3" s="1"/>
      <c r="AI3" s="1"/>
      <c r="AJ3" s="127" t="s">
        <v>888</v>
      </c>
      <c r="AK3" s="127"/>
      <c r="AL3" s="127"/>
      <c r="AM3" s="127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8"/>
    </row>
    <row r="4" spans="1:82" ht="18.75" x14ac:dyDescent="0.3">
      <c r="A4" s="138" t="s">
        <v>930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</row>
    <row r="5" spans="1:82" ht="15.75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"/>
      <c r="Y5" s="1"/>
      <c r="Z5" s="3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</row>
    <row r="6" spans="1:82" ht="18.75" x14ac:dyDescent="0.3">
      <c r="A6" s="139" t="s">
        <v>968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</row>
    <row r="7" spans="1:82" ht="18.75" x14ac:dyDescent="0.3">
      <c r="A7" s="139" t="s">
        <v>20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</row>
    <row r="8" spans="1:82" ht="18.75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"/>
      <c r="Y8" s="1"/>
      <c r="Z8" s="3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</row>
    <row r="9" spans="1:82" ht="18.75" x14ac:dyDescent="0.25">
      <c r="A9" s="137" t="s">
        <v>24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</row>
    <row r="10" spans="1:82" ht="15.75" x14ac:dyDescent="0.25">
      <c r="A10" s="122" t="s">
        <v>18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</row>
    <row r="11" spans="1:82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"/>
      <c r="Y11" s="1"/>
      <c r="Z11" s="3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</row>
    <row r="12" spans="1:82" ht="18.75" x14ac:dyDescent="0.25">
      <c r="A12" s="136" t="s">
        <v>931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</row>
    <row r="13" spans="1:82" ht="15.75" x14ac:dyDescent="0.25">
      <c r="A13" s="122" t="s">
        <v>21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</row>
    <row r="14" spans="1:82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24"/>
      <c r="AG14" s="24"/>
      <c r="AH14" s="24"/>
      <c r="AI14" s="24"/>
      <c r="AJ14" s="24"/>
      <c r="AK14" s="24"/>
      <c r="AL14" s="24"/>
      <c r="AM14" s="24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</row>
    <row r="15" spans="1:82" ht="39.75" customHeight="1" x14ac:dyDescent="0.3">
      <c r="A15" s="140" t="s">
        <v>883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</row>
    <row r="16" spans="1:82" ht="15.75" customHeight="1" x14ac:dyDescent="0.25">
      <c r="A16" s="142" t="s">
        <v>148</v>
      </c>
      <c r="B16" s="142" t="s">
        <v>149</v>
      </c>
      <c r="C16" s="142" t="s">
        <v>1</v>
      </c>
      <c r="D16" s="142" t="s">
        <v>145</v>
      </c>
      <c r="E16" s="147" t="s">
        <v>955</v>
      </c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 t="s">
        <v>955</v>
      </c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48"/>
      <c r="BO16" s="148"/>
      <c r="BP16" s="148"/>
      <c r="BQ16" s="148"/>
      <c r="BR16" s="148"/>
      <c r="BS16" s="148"/>
      <c r="BT16" s="148"/>
      <c r="BU16" s="148"/>
      <c r="BV16" s="154"/>
      <c r="BW16" s="156" t="s">
        <v>150</v>
      </c>
      <c r="BX16" s="157"/>
      <c r="BY16" s="157"/>
      <c r="BZ16" s="157"/>
      <c r="CA16" s="157"/>
      <c r="CB16" s="157"/>
      <c r="CC16" s="158"/>
      <c r="CD16" s="132" t="s">
        <v>151</v>
      </c>
    </row>
    <row r="17" spans="1:82" ht="15.75" customHeight="1" x14ac:dyDescent="0.25">
      <c r="A17" s="143"/>
      <c r="B17" s="145"/>
      <c r="C17" s="145"/>
      <c r="D17" s="145"/>
      <c r="E17" s="149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  <c r="BI17" s="150"/>
      <c r="BJ17" s="150"/>
      <c r="BK17" s="150"/>
      <c r="BL17" s="150"/>
      <c r="BM17" s="150"/>
      <c r="BN17" s="150"/>
      <c r="BO17" s="150"/>
      <c r="BP17" s="150"/>
      <c r="BQ17" s="150"/>
      <c r="BR17" s="150"/>
      <c r="BS17" s="150"/>
      <c r="BT17" s="150"/>
      <c r="BU17" s="150"/>
      <c r="BV17" s="155"/>
      <c r="BW17" s="159"/>
      <c r="BX17" s="160"/>
      <c r="BY17" s="160"/>
      <c r="BZ17" s="160"/>
      <c r="CA17" s="160"/>
      <c r="CB17" s="160"/>
      <c r="CC17" s="161"/>
      <c r="CD17" s="132"/>
    </row>
    <row r="18" spans="1:82" ht="15.75" x14ac:dyDescent="0.25">
      <c r="A18" s="143"/>
      <c r="B18" s="145"/>
      <c r="C18" s="145"/>
      <c r="D18" s="145"/>
      <c r="E18" s="131" t="s">
        <v>11</v>
      </c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 t="s">
        <v>12</v>
      </c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31"/>
      <c r="BN18" s="131"/>
      <c r="BO18" s="131"/>
      <c r="BP18" s="131"/>
      <c r="BQ18" s="131"/>
      <c r="BR18" s="131"/>
      <c r="BS18" s="131"/>
      <c r="BT18" s="131"/>
      <c r="BU18" s="131"/>
      <c r="BV18" s="131"/>
      <c r="BW18" s="159"/>
      <c r="BX18" s="160"/>
      <c r="BY18" s="160"/>
      <c r="BZ18" s="160"/>
      <c r="CA18" s="160"/>
      <c r="CB18" s="160"/>
      <c r="CC18" s="161"/>
      <c r="CD18" s="132"/>
    </row>
    <row r="19" spans="1:82" ht="15.75" x14ac:dyDescent="0.25">
      <c r="A19" s="143"/>
      <c r="B19" s="145"/>
      <c r="C19" s="145"/>
      <c r="D19" s="145"/>
      <c r="E19" s="131" t="s">
        <v>4</v>
      </c>
      <c r="F19" s="131"/>
      <c r="G19" s="131"/>
      <c r="H19" s="131"/>
      <c r="I19" s="131"/>
      <c r="J19" s="131"/>
      <c r="K19" s="131"/>
      <c r="L19" s="131" t="s">
        <v>5</v>
      </c>
      <c r="M19" s="131"/>
      <c r="N19" s="131"/>
      <c r="O19" s="131"/>
      <c r="P19" s="131"/>
      <c r="Q19" s="131"/>
      <c r="R19" s="131"/>
      <c r="S19" s="131" t="s">
        <v>6</v>
      </c>
      <c r="T19" s="131"/>
      <c r="U19" s="131"/>
      <c r="V19" s="131"/>
      <c r="W19" s="131"/>
      <c r="X19" s="131"/>
      <c r="Y19" s="131"/>
      <c r="Z19" s="131" t="s">
        <v>7</v>
      </c>
      <c r="AA19" s="131"/>
      <c r="AB19" s="131"/>
      <c r="AC19" s="131"/>
      <c r="AD19" s="131"/>
      <c r="AE19" s="131"/>
      <c r="AF19" s="131"/>
      <c r="AG19" s="131" t="s">
        <v>8</v>
      </c>
      <c r="AH19" s="131"/>
      <c r="AI19" s="131"/>
      <c r="AJ19" s="131"/>
      <c r="AK19" s="131"/>
      <c r="AL19" s="131"/>
      <c r="AM19" s="131"/>
      <c r="AN19" s="131" t="s">
        <v>4</v>
      </c>
      <c r="AO19" s="131"/>
      <c r="AP19" s="131"/>
      <c r="AQ19" s="131"/>
      <c r="AR19" s="131"/>
      <c r="AS19" s="131"/>
      <c r="AT19" s="131"/>
      <c r="AU19" s="131" t="s">
        <v>5</v>
      </c>
      <c r="AV19" s="131"/>
      <c r="AW19" s="131"/>
      <c r="AX19" s="131"/>
      <c r="AY19" s="131"/>
      <c r="AZ19" s="131"/>
      <c r="BA19" s="131"/>
      <c r="BB19" s="131" t="s">
        <v>6</v>
      </c>
      <c r="BC19" s="131"/>
      <c r="BD19" s="131"/>
      <c r="BE19" s="131"/>
      <c r="BF19" s="131"/>
      <c r="BG19" s="131"/>
      <c r="BH19" s="131"/>
      <c r="BI19" s="131" t="s">
        <v>152</v>
      </c>
      <c r="BJ19" s="131"/>
      <c r="BK19" s="131"/>
      <c r="BL19" s="131"/>
      <c r="BM19" s="131"/>
      <c r="BN19" s="131"/>
      <c r="BO19" s="131"/>
      <c r="BP19" s="131" t="s">
        <v>8</v>
      </c>
      <c r="BQ19" s="131"/>
      <c r="BR19" s="131"/>
      <c r="BS19" s="131"/>
      <c r="BT19" s="131"/>
      <c r="BU19" s="131"/>
      <c r="BV19" s="131"/>
      <c r="BW19" s="162"/>
      <c r="BX19" s="163"/>
      <c r="BY19" s="163"/>
      <c r="BZ19" s="163"/>
      <c r="CA19" s="163"/>
      <c r="CB19" s="163"/>
      <c r="CC19" s="164"/>
      <c r="CD19" s="132"/>
    </row>
    <row r="20" spans="1:82" ht="141.75" customHeight="1" x14ac:dyDescent="0.25">
      <c r="A20" s="144"/>
      <c r="B20" s="146"/>
      <c r="C20" s="146"/>
      <c r="D20" s="146"/>
      <c r="E20" s="27" t="s">
        <v>47</v>
      </c>
      <c r="F20" s="27" t="s">
        <v>48</v>
      </c>
      <c r="G20" s="27" t="s">
        <v>153</v>
      </c>
      <c r="H20" s="27" t="s">
        <v>154</v>
      </c>
      <c r="I20" s="27" t="s">
        <v>155</v>
      </c>
      <c r="J20" s="27" t="s">
        <v>50</v>
      </c>
      <c r="K20" s="28" t="s">
        <v>51</v>
      </c>
      <c r="L20" s="27" t="s">
        <v>47</v>
      </c>
      <c r="M20" s="27" t="s">
        <v>48</v>
      </c>
      <c r="N20" s="27" t="s">
        <v>153</v>
      </c>
      <c r="O20" s="27" t="s">
        <v>154</v>
      </c>
      <c r="P20" s="27" t="s">
        <v>155</v>
      </c>
      <c r="Q20" s="27" t="s">
        <v>50</v>
      </c>
      <c r="R20" s="28" t="s">
        <v>51</v>
      </c>
      <c r="S20" s="27" t="s">
        <v>47</v>
      </c>
      <c r="T20" s="27" t="s">
        <v>48</v>
      </c>
      <c r="U20" s="27" t="s">
        <v>153</v>
      </c>
      <c r="V20" s="27" t="s">
        <v>154</v>
      </c>
      <c r="W20" s="27" t="s">
        <v>155</v>
      </c>
      <c r="X20" s="27" t="s">
        <v>50</v>
      </c>
      <c r="Y20" s="28" t="s">
        <v>51</v>
      </c>
      <c r="Z20" s="27" t="s">
        <v>47</v>
      </c>
      <c r="AA20" s="27" t="s">
        <v>48</v>
      </c>
      <c r="AB20" s="27" t="s">
        <v>153</v>
      </c>
      <c r="AC20" s="27" t="s">
        <v>154</v>
      </c>
      <c r="AD20" s="27" t="s">
        <v>155</v>
      </c>
      <c r="AE20" s="27" t="s">
        <v>50</v>
      </c>
      <c r="AF20" s="28" t="s">
        <v>51</v>
      </c>
      <c r="AG20" s="27" t="s">
        <v>47</v>
      </c>
      <c r="AH20" s="27" t="s">
        <v>48</v>
      </c>
      <c r="AI20" s="27" t="s">
        <v>153</v>
      </c>
      <c r="AJ20" s="27" t="s">
        <v>154</v>
      </c>
      <c r="AK20" s="27" t="s">
        <v>155</v>
      </c>
      <c r="AL20" s="27" t="s">
        <v>50</v>
      </c>
      <c r="AM20" s="28" t="s">
        <v>51</v>
      </c>
      <c r="AN20" s="27" t="s">
        <v>47</v>
      </c>
      <c r="AO20" s="27" t="s">
        <v>48</v>
      </c>
      <c r="AP20" s="27" t="s">
        <v>153</v>
      </c>
      <c r="AQ20" s="27" t="s">
        <v>154</v>
      </c>
      <c r="AR20" s="27" t="s">
        <v>155</v>
      </c>
      <c r="AS20" s="27" t="s">
        <v>50</v>
      </c>
      <c r="AT20" s="28" t="s">
        <v>51</v>
      </c>
      <c r="AU20" s="27" t="s">
        <v>47</v>
      </c>
      <c r="AV20" s="27" t="s">
        <v>48</v>
      </c>
      <c r="AW20" s="27" t="s">
        <v>153</v>
      </c>
      <c r="AX20" s="27" t="s">
        <v>154</v>
      </c>
      <c r="AY20" s="27" t="s">
        <v>155</v>
      </c>
      <c r="AZ20" s="27" t="s">
        <v>50</v>
      </c>
      <c r="BA20" s="28" t="s">
        <v>51</v>
      </c>
      <c r="BB20" s="27" t="s">
        <v>47</v>
      </c>
      <c r="BC20" s="27" t="s">
        <v>48</v>
      </c>
      <c r="BD20" s="27" t="s">
        <v>153</v>
      </c>
      <c r="BE20" s="27" t="s">
        <v>154</v>
      </c>
      <c r="BF20" s="27" t="s">
        <v>155</v>
      </c>
      <c r="BG20" s="27" t="s">
        <v>50</v>
      </c>
      <c r="BH20" s="28" t="s">
        <v>51</v>
      </c>
      <c r="BI20" s="27" t="s">
        <v>47</v>
      </c>
      <c r="BJ20" s="27" t="s">
        <v>48</v>
      </c>
      <c r="BK20" s="27" t="s">
        <v>153</v>
      </c>
      <c r="BL20" s="27" t="s">
        <v>154</v>
      </c>
      <c r="BM20" s="27" t="s">
        <v>155</v>
      </c>
      <c r="BN20" s="27" t="s">
        <v>50</v>
      </c>
      <c r="BO20" s="28" t="s">
        <v>51</v>
      </c>
      <c r="BP20" s="27" t="s">
        <v>47</v>
      </c>
      <c r="BQ20" s="27" t="s">
        <v>48</v>
      </c>
      <c r="BR20" s="27" t="s">
        <v>153</v>
      </c>
      <c r="BS20" s="27" t="s">
        <v>154</v>
      </c>
      <c r="BT20" s="27" t="s">
        <v>155</v>
      </c>
      <c r="BU20" s="27" t="s">
        <v>50</v>
      </c>
      <c r="BV20" s="28" t="s">
        <v>51</v>
      </c>
      <c r="BW20" s="27" t="s">
        <v>47</v>
      </c>
      <c r="BX20" s="27" t="s">
        <v>48</v>
      </c>
      <c r="BY20" s="27" t="s">
        <v>153</v>
      </c>
      <c r="BZ20" s="27" t="s">
        <v>154</v>
      </c>
      <c r="CA20" s="27" t="s">
        <v>155</v>
      </c>
      <c r="CB20" s="27" t="s">
        <v>50</v>
      </c>
      <c r="CC20" s="28" t="s">
        <v>51</v>
      </c>
      <c r="CD20" s="132"/>
    </row>
    <row r="21" spans="1:82" s="94" customFormat="1" ht="15.75" x14ac:dyDescent="0.25">
      <c r="A21" s="84">
        <v>1</v>
      </c>
      <c r="B21" s="84">
        <v>2</v>
      </c>
      <c r="C21" s="84">
        <v>3</v>
      </c>
      <c r="D21" s="84">
        <v>4</v>
      </c>
      <c r="E21" s="84" t="s">
        <v>156</v>
      </c>
      <c r="F21" s="84" t="s">
        <v>157</v>
      </c>
      <c r="G21" s="84" t="s">
        <v>158</v>
      </c>
      <c r="H21" s="84" t="s">
        <v>159</v>
      </c>
      <c r="I21" s="84" t="s">
        <v>160</v>
      </c>
      <c r="J21" s="84" t="s">
        <v>161</v>
      </c>
      <c r="K21" s="84" t="s">
        <v>162</v>
      </c>
      <c r="L21" s="84" t="s">
        <v>163</v>
      </c>
      <c r="M21" s="84" t="s">
        <v>61</v>
      </c>
      <c r="N21" s="84" t="s">
        <v>62</v>
      </c>
      <c r="O21" s="84" t="s">
        <v>63</v>
      </c>
      <c r="P21" s="84" t="s">
        <v>64</v>
      </c>
      <c r="Q21" s="84" t="s">
        <v>65</v>
      </c>
      <c r="R21" s="84" t="s">
        <v>66</v>
      </c>
      <c r="S21" s="84" t="s">
        <v>67</v>
      </c>
      <c r="T21" s="84" t="s">
        <v>68</v>
      </c>
      <c r="U21" s="84" t="s">
        <v>69</v>
      </c>
      <c r="V21" s="84" t="s">
        <v>70</v>
      </c>
      <c r="W21" s="84" t="s">
        <v>71</v>
      </c>
      <c r="X21" s="84" t="s">
        <v>72</v>
      </c>
      <c r="Y21" s="84" t="s">
        <v>73</v>
      </c>
      <c r="Z21" s="84" t="s">
        <v>74</v>
      </c>
      <c r="AA21" s="84" t="s">
        <v>75</v>
      </c>
      <c r="AB21" s="84" t="s">
        <v>76</v>
      </c>
      <c r="AC21" s="84" t="s">
        <v>77</v>
      </c>
      <c r="AD21" s="84" t="s">
        <v>78</v>
      </c>
      <c r="AE21" s="84" t="s">
        <v>79</v>
      </c>
      <c r="AF21" s="84" t="s">
        <v>80</v>
      </c>
      <c r="AG21" s="84" t="s">
        <v>81</v>
      </c>
      <c r="AH21" s="84" t="s">
        <v>82</v>
      </c>
      <c r="AI21" s="84" t="s">
        <v>83</v>
      </c>
      <c r="AJ21" s="84" t="s">
        <v>84</v>
      </c>
      <c r="AK21" s="84" t="s">
        <v>85</v>
      </c>
      <c r="AL21" s="84" t="s">
        <v>86</v>
      </c>
      <c r="AM21" s="84" t="s">
        <v>87</v>
      </c>
      <c r="AN21" s="84" t="s">
        <v>88</v>
      </c>
      <c r="AO21" s="84" t="s">
        <v>89</v>
      </c>
      <c r="AP21" s="84" t="s">
        <v>90</v>
      </c>
      <c r="AQ21" s="84" t="s">
        <v>91</v>
      </c>
      <c r="AR21" s="84" t="s">
        <v>92</v>
      </c>
      <c r="AS21" s="84" t="s">
        <v>93</v>
      </c>
      <c r="AT21" s="84" t="s">
        <v>94</v>
      </c>
      <c r="AU21" s="84" t="s">
        <v>95</v>
      </c>
      <c r="AV21" s="84" t="s">
        <v>96</v>
      </c>
      <c r="AW21" s="84" t="s">
        <v>97</v>
      </c>
      <c r="AX21" s="84" t="s">
        <v>98</v>
      </c>
      <c r="AY21" s="84" t="s">
        <v>99</v>
      </c>
      <c r="AZ21" s="84" t="s">
        <v>100</v>
      </c>
      <c r="BA21" s="84" t="s">
        <v>101</v>
      </c>
      <c r="BB21" s="84" t="s">
        <v>102</v>
      </c>
      <c r="BC21" s="84" t="s">
        <v>103</v>
      </c>
      <c r="BD21" s="84" t="s">
        <v>104</v>
      </c>
      <c r="BE21" s="84" t="s">
        <v>105</v>
      </c>
      <c r="BF21" s="84" t="s">
        <v>106</v>
      </c>
      <c r="BG21" s="84" t="s">
        <v>107</v>
      </c>
      <c r="BH21" s="84" t="s">
        <v>108</v>
      </c>
      <c r="BI21" s="84" t="s">
        <v>109</v>
      </c>
      <c r="BJ21" s="84" t="s">
        <v>110</v>
      </c>
      <c r="BK21" s="84" t="s">
        <v>111</v>
      </c>
      <c r="BL21" s="84" t="s">
        <v>112</v>
      </c>
      <c r="BM21" s="84" t="s">
        <v>113</v>
      </c>
      <c r="BN21" s="84" t="s">
        <v>114</v>
      </c>
      <c r="BO21" s="84" t="s">
        <v>115</v>
      </c>
      <c r="BP21" s="84" t="s">
        <v>116</v>
      </c>
      <c r="BQ21" s="84" t="s">
        <v>117</v>
      </c>
      <c r="BR21" s="84" t="s">
        <v>118</v>
      </c>
      <c r="BS21" s="84" t="s">
        <v>119</v>
      </c>
      <c r="BT21" s="84" t="s">
        <v>120</v>
      </c>
      <c r="BU21" s="84" t="s">
        <v>121</v>
      </c>
      <c r="BV21" s="84" t="s">
        <v>122</v>
      </c>
      <c r="BW21" s="84" t="s">
        <v>143</v>
      </c>
      <c r="BX21" s="84" t="s">
        <v>142</v>
      </c>
      <c r="BY21" s="84" t="s">
        <v>141</v>
      </c>
      <c r="BZ21" s="84" t="s">
        <v>140</v>
      </c>
      <c r="CA21" s="84" t="s">
        <v>139</v>
      </c>
      <c r="CB21" s="84" t="s">
        <v>164</v>
      </c>
      <c r="CC21" s="84" t="s">
        <v>165</v>
      </c>
      <c r="CD21" s="84" t="s">
        <v>166</v>
      </c>
    </row>
    <row r="22" spans="1:82" ht="15.75" x14ac:dyDescent="0.25">
      <c r="A22" s="30"/>
      <c r="B22" s="30"/>
      <c r="C22" s="30"/>
      <c r="D22" s="30"/>
      <c r="E22" s="30"/>
      <c r="F22" s="30"/>
      <c r="G22" s="30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29"/>
    </row>
    <row r="23" spans="1:82" ht="36" customHeight="1" x14ac:dyDescent="0.25">
      <c r="A23" s="151" t="s">
        <v>13</v>
      </c>
      <c r="B23" s="152"/>
      <c r="C23" s="153"/>
      <c r="D23" s="95"/>
      <c r="E23" s="98">
        <v>0</v>
      </c>
      <c r="F23" s="98">
        <v>0</v>
      </c>
      <c r="G23" s="98">
        <v>0</v>
      </c>
      <c r="H23" s="98">
        <v>0</v>
      </c>
      <c r="I23" s="98">
        <v>0</v>
      </c>
      <c r="J23" s="98">
        <v>0</v>
      </c>
      <c r="K23" s="98">
        <v>0</v>
      </c>
      <c r="L23" s="98">
        <v>0</v>
      </c>
      <c r="M23" s="98">
        <v>0</v>
      </c>
      <c r="N23" s="98">
        <v>0</v>
      </c>
      <c r="O23" s="98">
        <v>0</v>
      </c>
      <c r="P23" s="98">
        <v>0</v>
      </c>
      <c r="Q23" s="98">
        <v>0</v>
      </c>
      <c r="R23" s="98">
        <v>0</v>
      </c>
      <c r="S23" s="98">
        <v>0</v>
      </c>
      <c r="T23" s="98">
        <v>0</v>
      </c>
      <c r="U23" s="98">
        <v>0</v>
      </c>
      <c r="V23" s="98">
        <v>0</v>
      </c>
      <c r="W23" s="98">
        <v>0</v>
      </c>
      <c r="X23" s="98">
        <v>0</v>
      </c>
      <c r="Y23" s="98">
        <v>0</v>
      </c>
      <c r="Z23" s="98">
        <v>0</v>
      </c>
      <c r="AA23" s="98">
        <v>0</v>
      </c>
      <c r="AB23" s="98">
        <v>0</v>
      </c>
      <c r="AC23" s="98">
        <v>0</v>
      </c>
      <c r="AD23" s="98">
        <v>0</v>
      </c>
      <c r="AE23" s="98">
        <v>0</v>
      </c>
      <c r="AF23" s="98">
        <v>0</v>
      </c>
      <c r="AG23" s="98">
        <v>0</v>
      </c>
      <c r="AH23" s="98">
        <v>0</v>
      </c>
      <c r="AI23" s="98">
        <v>0</v>
      </c>
      <c r="AJ23" s="98">
        <v>0</v>
      </c>
      <c r="AK23" s="98">
        <v>0</v>
      </c>
      <c r="AL23" s="98">
        <v>0</v>
      </c>
      <c r="AM23" s="98">
        <v>0</v>
      </c>
      <c r="AN23" s="98">
        <v>0</v>
      </c>
      <c r="AO23" s="98">
        <v>0</v>
      </c>
      <c r="AP23" s="98">
        <v>0</v>
      </c>
      <c r="AQ23" s="98">
        <v>0</v>
      </c>
      <c r="AR23" s="98">
        <v>0</v>
      </c>
      <c r="AS23" s="98">
        <v>0</v>
      </c>
      <c r="AT23" s="98">
        <v>0</v>
      </c>
      <c r="AU23" s="98">
        <v>0</v>
      </c>
      <c r="AV23" s="98">
        <v>0</v>
      </c>
      <c r="AW23" s="98">
        <v>0</v>
      </c>
      <c r="AX23" s="98">
        <v>0</v>
      </c>
      <c r="AY23" s="98">
        <v>0</v>
      </c>
      <c r="AZ23" s="98">
        <v>0</v>
      </c>
      <c r="BA23" s="98">
        <v>0</v>
      </c>
      <c r="BB23" s="98">
        <v>0</v>
      </c>
      <c r="BC23" s="98">
        <v>0</v>
      </c>
      <c r="BD23" s="98">
        <v>0</v>
      </c>
      <c r="BE23" s="98">
        <v>0</v>
      </c>
      <c r="BF23" s="98">
        <v>0</v>
      </c>
      <c r="BG23" s="98">
        <v>0</v>
      </c>
      <c r="BH23" s="98">
        <v>0</v>
      </c>
      <c r="BI23" s="98">
        <v>0</v>
      </c>
      <c r="BJ23" s="98">
        <v>0</v>
      </c>
      <c r="BK23" s="98">
        <v>0</v>
      </c>
      <c r="BL23" s="98">
        <v>0</v>
      </c>
      <c r="BM23" s="98">
        <v>0</v>
      </c>
      <c r="BN23" s="98">
        <v>0</v>
      </c>
      <c r="BO23" s="98">
        <v>0</v>
      </c>
      <c r="BP23" s="98">
        <v>0</v>
      </c>
      <c r="BQ23" s="98">
        <v>0</v>
      </c>
      <c r="BR23" s="98">
        <v>0</v>
      </c>
      <c r="BS23" s="98">
        <v>0</v>
      </c>
      <c r="BT23" s="98">
        <v>0</v>
      </c>
      <c r="BU23" s="98">
        <v>0</v>
      </c>
      <c r="BV23" s="98">
        <v>0</v>
      </c>
      <c r="BW23" s="98">
        <v>0</v>
      </c>
      <c r="BX23" s="98">
        <v>0</v>
      </c>
      <c r="BY23" s="98">
        <v>0</v>
      </c>
      <c r="BZ23" s="98">
        <v>0</v>
      </c>
      <c r="CA23" s="98">
        <v>0</v>
      </c>
      <c r="CB23" s="98">
        <v>0</v>
      </c>
      <c r="CC23" s="98">
        <v>0</v>
      </c>
      <c r="CD23" s="98">
        <v>0</v>
      </c>
    </row>
    <row r="25" spans="1:82" ht="15.75" x14ac:dyDescent="0.25">
      <c r="B25" s="35" t="s">
        <v>910</v>
      </c>
    </row>
    <row r="26" spans="1:82" ht="15.75" x14ac:dyDescent="0.25">
      <c r="B26" s="35"/>
    </row>
    <row r="27" spans="1:82" ht="15.75" x14ac:dyDescent="0.25">
      <c r="A27" s="133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Q27" s="133" t="s">
        <v>877</v>
      </c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</row>
    <row r="32" spans="1:82" ht="15.75" x14ac:dyDescent="0.25">
      <c r="B32" s="35"/>
    </row>
  </sheetData>
  <mergeCells count="32">
    <mergeCell ref="A27:AM27"/>
    <mergeCell ref="A23:C23"/>
    <mergeCell ref="AN16:BV17"/>
    <mergeCell ref="BW16:CC19"/>
    <mergeCell ref="CD16:CD20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BB19:BH19"/>
    <mergeCell ref="BI19:BO19"/>
    <mergeCell ref="AQ27:CD27"/>
    <mergeCell ref="AJ3:AM3"/>
    <mergeCell ref="A12:AM12"/>
    <mergeCell ref="A4:AM4"/>
    <mergeCell ref="A6:AM6"/>
    <mergeCell ref="A7:AM7"/>
    <mergeCell ref="A9:AM9"/>
    <mergeCell ref="A10:AM10"/>
    <mergeCell ref="BP19:BV19"/>
    <mergeCell ref="A13:AM13"/>
    <mergeCell ref="A15:AM15"/>
    <mergeCell ref="A16:A20"/>
    <mergeCell ref="B16:B20"/>
    <mergeCell ref="C16:C20"/>
    <mergeCell ref="D16:D20"/>
    <mergeCell ref="E16:AM17"/>
  </mergeCells>
  <pageMargins left="0.7" right="0.7" top="0.75" bottom="0.75" header="0.3" footer="0.3"/>
  <pageSetup paperSize="9" scale="21" orientation="portrait" r:id="rId1"/>
  <colBreaks count="1" manualBreakCount="1">
    <brk id="42" max="26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CI25"/>
  <sheetViews>
    <sheetView view="pageBreakPreview" zoomScale="80" zoomScaleNormal="60" zoomScaleSheetLayoutView="80" workbookViewId="0">
      <selection activeCell="A7" sqref="A7:AC7"/>
    </sheetView>
  </sheetViews>
  <sheetFormatPr defaultRowHeight="15" x14ac:dyDescent="0.25"/>
  <cols>
    <col min="1" max="1" width="10.42578125" customWidth="1"/>
    <col min="2" max="2" width="29.7109375" customWidth="1"/>
    <col min="3" max="3" width="9.42578125" customWidth="1"/>
    <col min="4" max="4" width="24.85546875" customWidth="1"/>
    <col min="30" max="30" width="10" customWidth="1"/>
    <col min="32" max="32" width="10.5703125" customWidth="1"/>
    <col min="34" max="34" width="10" customWidth="1"/>
    <col min="40" max="40" width="10.7109375" customWidth="1"/>
    <col min="44" max="44" width="11.42578125" customWidth="1"/>
    <col min="47" max="47" width="10.42578125" customWidth="1"/>
    <col min="52" max="52" width="10.5703125" customWidth="1"/>
    <col min="55" max="55" width="11" customWidth="1"/>
    <col min="57" max="57" width="11.42578125" customWidth="1"/>
    <col min="59" max="59" width="10.7109375" customWidth="1"/>
    <col min="60" max="60" width="19.28515625" customWidth="1"/>
  </cols>
  <sheetData>
    <row r="1" spans="1:87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"/>
      <c r="Y1" s="1"/>
      <c r="Z1" s="3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45" t="s">
        <v>167</v>
      </c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8"/>
      <c r="BV1" s="1"/>
      <c r="BW1" s="1"/>
      <c r="BX1" s="1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</row>
    <row r="2" spans="1:87" ht="15.75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"/>
      <c r="Y2" s="1"/>
      <c r="Z2" s="3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3" t="s">
        <v>17</v>
      </c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8"/>
      <c r="BV2" s="1"/>
      <c r="BW2" s="1"/>
      <c r="BX2" s="1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</row>
    <row r="3" spans="1:87" ht="15.7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"/>
      <c r="Y3" s="1"/>
      <c r="Z3" s="3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11" t="s">
        <v>888</v>
      </c>
      <c r="BF3" s="111"/>
      <c r="BG3" s="111"/>
      <c r="BH3" s="11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8"/>
      <c r="BV3" s="1"/>
      <c r="BW3" s="1"/>
      <c r="BX3" s="1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</row>
    <row r="4" spans="1:87" ht="18.75" x14ac:dyDescent="0.3">
      <c r="A4" s="126" t="s">
        <v>930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18"/>
      <c r="CA4" s="18"/>
      <c r="CB4" s="18"/>
      <c r="CC4" s="18"/>
      <c r="CD4" s="18"/>
      <c r="CE4" s="18"/>
      <c r="CF4" s="18"/>
      <c r="CG4" s="18"/>
      <c r="CH4" s="18"/>
      <c r="CI4" s="18"/>
    </row>
    <row r="5" spans="1:87" ht="15.75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"/>
      <c r="Y5" s="1"/>
      <c r="Z5" s="3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8"/>
      <c r="CA5" s="18"/>
      <c r="CB5" s="18"/>
      <c r="CC5" s="18"/>
      <c r="CD5" s="18"/>
      <c r="CE5" s="18"/>
      <c r="CF5" s="18"/>
      <c r="CG5" s="18"/>
      <c r="CH5" s="18"/>
      <c r="CI5" s="18"/>
    </row>
    <row r="6" spans="1:87" ht="18.75" customHeight="1" x14ac:dyDescent="0.3">
      <c r="A6" s="115" t="s">
        <v>968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18"/>
      <c r="CA6" s="18"/>
      <c r="CB6" s="18"/>
      <c r="CC6" s="18"/>
      <c r="CD6" s="18"/>
      <c r="CE6" s="18"/>
      <c r="CF6" s="18"/>
      <c r="CG6" s="18"/>
      <c r="CH6" s="18"/>
      <c r="CI6" s="18"/>
    </row>
    <row r="7" spans="1:87" ht="18.75" customHeight="1" x14ac:dyDescent="0.3">
      <c r="A7" s="115" t="s">
        <v>20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18"/>
      <c r="CA7" s="18"/>
      <c r="CB7" s="18"/>
      <c r="CC7" s="18"/>
      <c r="CD7" s="18"/>
      <c r="CE7" s="18"/>
      <c r="CF7" s="18"/>
      <c r="CG7" s="18"/>
      <c r="CH7" s="18"/>
      <c r="CI7" s="18"/>
    </row>
    <row r="8" spans="1:87" ht="15.75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1"/>
      <c r="Y8" s="1"/>
      <c r="Z8" s="3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8"/>
      <c r="CA8" s="18"/>
      <c r="CB8" s="18"/>
      <c r="CC8" s="18"/>
      <c r="CD8" s="18"/>
      <c r="CE8" s="18"/>
      <c r="CF8" s="18"/>
      <c r="CG8" s="18"/>
      <c r="CH8" s="18"/>
      <c r="CI8" s="18"/>
    </row>
    <row r="9" spans="1:87" ht="15.75" x14ac:dyDescent="0.25">
      <c r="A9" s="121" t="s">
        <v>24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18"/>
      <c r="CA9" s="18"/>
      <c r="CB9" s="18"/>
      <c r="CC9" s="18"/>
      <c r="CD9" s="18"/>
      <c r="CE9" s="18"/>
      <c r="CF9" s="18"/>
      <c r="CG9" s="18"/>
      <c r="CH9" s="18"/>
      <c r="CI9" s="18"/>
    </row>
    <row r="10" spans="1:87" ht="15.75" x14ac:dyDescent="0.25">
      <c r="A10" s="122" t="s">
        <v>18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18"/>
      <c r="CA10" s="18"/>
      <c r="CB10" s="18"/>
      <c r="CC10" s="18"/>
      <c r="CD10" s="18"/>
      <c r="CE10" s="18"/>
      <c r="CF10" s="18"/>
      <c r="CG10" s="18"/>
      <c r="CH10" s="18"/>
      <c r="CI10" s="18"/>
    </row>
    <row r="11" spans="1:87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"/>
      <c r="Y11" s="1"/>
      <c r="Z11" s="3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8"/>
      <c r="CA11" s="18"/>
      <c r="CB11" s="18"/>
      <c r="CC11" s="18"/>
      <c r="CD11" s="18"/>
      <c r="CE11" s="18"/>
      <c r="CF11" s="18"/>
      <c r="CG11" s="18"/>
      <c r="CH11" s="18"/>
      <c r="CI11" s="18"/>
    </row>
    <row r="12" spans="1:87" ht="18.75" x14ac:dyDescent="0.25">
      <c r="A12" s="119" t="s">
        <v>931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18"/>
      <c r="CA12" s="18"/>
      <c r="CB12" s="18"/>
      <c r="CC12" s="18"/>
      <c r="CD12" s="18"/>
      <c r="CE12" s="18"/>
      <c r="CF12" s="18"/>
      <c r="CG12" s="18"/>
      <c r="CH12" s="18"/>
      <c r="CI12" s="18"/>
    </row>
    <row r="13" spans="1:87" ht="15.75" x14ac:dyDescent="0.25">
      <c r="A13" s="122" t="s">
        <v>21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18"/>
      <c r="CA13" s="18"/>
      <c r="CB13" s="18"/>
      <c r="CC13" s="18"/>
      <c r="CD13" s="18"/>
      <c r="CE13" s="18"/>
      <c r="CF13" s="18"/>
      <c r="CG13" s="18"/>
      <c r="CH13" s="18"/>
      <c r="CI13" s="18"/>
    </row>
    <row r="14" spans="1:87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51"/>
      <c r="AG14" s="51"/>
      <c r="AH14" s="51"/>
      <c r="AI14" s="51"/>
      <c r="AJ14" s="51"/>
      <c r="AK14" s="51"/>
      <c r="AL14" s="51"/>
      <c r="AM14" s="5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8"/>
      <c r="CA14" s="18"/>
      <c r="CB14" s="18"/>
      <c r="CC14" s="18"/>
      <c r="CD14" s="18"/>
      <c r="CE14" s="18"/>
      <c r="CF14" s="18"/>
      <c r="CG14" s="18"/>
      <c r="CH14" s="18"/>
      <c r="CI14" s="18"/>
    </row>
    <row r="15" spans="1:87" ht="36.75" customHeight="1" x14ac:dyDescent="0.25">
      <c r="A15" s="165" t="s">
        <v>884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8"/>
      <c r="CA15" s="18"/>
      <c r="CB15" s="18"/>
      <c r="CC15" s="18"/>
      <c r="CD15" s="18"/>
      <c r="CE15" s="18"/>
      <c r="CF15" s="18"/>
      <c r="CG15" s="18"/>
      <c r="CH15" s="18"/>
      <c r="CI15" s="18"/>
    </row>
    <row r="16" spans="1:87" ht="15.75" customHeight="1" x14ac:dyDescent="0.25">
      <c r="A16" s="130" t="s">
        <v>893</v>
      </c>
      <c r="B16" s="130" t="s">
        <v>900</v>
      </c>
      <c r="C16" s="130" t="s">
        <v>42</v>
      </c>
      <c r="D16" s="130" t="s">
        <v>168</v>
      </c>
      <c r="E16" s="130" t="s">
        <v>956</v>
      </c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23" t="s">
        <v>150</v>
      </c>
      <c r="BD16" s="123"/>
      <c r="BE16" s="123"/>
      <c r="BF16" s="123"/>
      <c r="BG16" s="123"/>
      <c r="BH16" s="130" t="s">
        <v>151</v>
      </c>
      <c r="BI16" s="26"/>
      <c r="BJ16" s="26"/>
      <c r="BK16" s="26"/>
      <c r="BL16" s="26"/>
      <c r="BM16" s="26"/>
      <c r="BN16" s="26"/>
      <c r="BO16" s="33"/>
      <c r="BP16" s="33"/>
      <c r="BQ16" s="33"/>
      <c r="BR16" s="33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</row>
    <row r="17" spans="1:87" ht="15.75" x14ac:dyDescent="0.25">
      <c r="A17" s="131"/>
      <c r="B17" s="130"/>
      <c r="C17" s="130"/>
      <c r="D17" s="130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23"/>
      <c r="BD17" s="123"/>
      <c r="BE17" s="123"/>
      <c r="BF17" s="123"/>
      <c r="BG17" s="123"/>
      <c r="BH17" s="130"/>
      <c r="BI17" s="26"/>
      <c r="BJ17" s="26"/>
      <c r="BK17" s="26"/>
      <c r="BL17" s="26"/>
      <c r="BM17" s="26"/>
      <c r="BN17" s="26"/>
      <c r="BO17" s="33"/>
      <c r="BP17" s="33"/>
      <c r="BQ17" s="33"/>
      <c r="BR17" s="33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</row>
    <row r="18" spans="1:87" ht="15.75" x14ac:dyDescent="0.25">
      <c r="A18" s="131"/>
      <c r="B18" s="130"/>
      <c r="C18" s="130"/>
      <c r="D18" s="130"/>
      <c r="E18" s="131" t="s">
        <v>11</v>
      </c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 t="s">
        <v>12</v>
      </c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23"/>
      <c r="BD18" s="123"/>
      <c r="BE18" s="123"/>
      <c r="BF18" s="123"/>
      <c r="BG18" s="123"/>
      <c r="BH18" s="130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</row>
    <row r="19" spans="1:87" ht="120.75" customHeight="1" x14ac:dyDescent="0.25">
      <c r="A19" s="131"/>
      <c r="B19" s="130"/>
      <c r="C19" s="130"/>
      <c r="D19" s="130"/>
      <c r="E19" s="130" t="s">
        <v>4</v>
      </c>
      <c r="F19" s="130"/>
      <c r="G19" s="130"/>
      <c r="H19" s="130"/>
      <c r="I19" s="130"/>
      <c r="J19" s="130" t="s">
        <v>5</v>
      </c>
      <c r="K19" s="130"/>
      <c r="L19" s="130"/>
      <c r="M19" s="130"/>
      <c r="N19" s="130"/>
      <c r="O19" s="130" t="s">
        <v>6</v>
      </c>
      <c r="P19" s="130"/>
      <c r="Q19" s="130"/>
      <c r="R19" s="130"/>
      <c r="S19" s="130"/>
      <c r="T19" s="130" t="s">
        <v>43</v>
      </c>
      <c r="U19" s="130"/>
      <c r="V19" s="130"/>
      <c r="W19" s="130"/>
      <c r="X19" s="130"/>
      <c r="Y19" s="131" t="s">
        <v>8</v>
      </c>
      <c r="Z19" s="131"/>
      <c r="AA19" s="131"/>
      <c r="AB19" s="131"/>
      <c r="AC19" s="131"/>
      <c r="AD19" s="130" t="s">
        <v>4</v>
      </c>
      <c r="AE19" s="130"/>
      <c r="AF19" s="130"/>
      <c r="AG19" s="130"/>
      <c r="AH19" s="130"/>
      <c r="AI19" s="130" t="s">
        <v>5</v>
      </c>
      <c r="AJ19" s="130"/>
      <c r="AK19" s="130"/>
      <c r="AL19" s="130"/>
      <c r="AM19" s="130"/>
      <c r="AN19" s="130" t="s">
        <v>6</v>
      </c>
      <c r="AO19" s="130"/>
      <c r="AP19" s="130"/>
      <c r="AQ19" s="130"/>
      <c r="AR19" s="130"/>
      <c r="AS19" s="130" t="s">
        <v>43</v>
      </c>
      <c r="AT19" s="130"/>
      <c r="AU19" s="130"/>
      <c r="AV19" s="130"/>
      <c r="AW19" s="130"/>
      <c r="AX19" s="131" t="s">
        <v>8</v>
      </c>
      <c r="AY19" s="131"/>
      <c r="AZ19" s="131"/>
      <c r="BA19" s="131"/>
      <c r="BB19" s="131"/>
      <c r="BC19" s="123"/>
      <c r="BD19" s="123"/>
      <c r="BE19" s="123"/>
      <c r="BF19" s="123"/>
      <c r="BG19" s="123"/>
      <c r="BH19" s="130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</row>
    <row r="20" spans="1:87" ht="51.75" customHeight="1" x14ac:dyDescent="0.25">
      <c r="A20" s="131"/>
      <c r="B20" s="130"/>
      <c r="C20" s="130"/>
      <c r="D20" s="130"/>
      <c r="E20" s="75" t="s">
        <v>47</v>
      </c>
      <c r="F20" s="75" t="s">
        <v>48</v>
      </c>
      <c r="G20" s="75" t="s">
        <v>49</v>
      </c>
      <c r="H20" s="75" t="s">
        <v>50</v>
      </c>
      <c r="I20" s="75" t="s">
        <v>51</v>
      </c>
      <c r="J20" s="75" t="s">
        <v>47</v>
      </c>
      <c r="K20" s="75" t="s">
        <v>48</v>
      </c>
      <c r="L20" s="75" t="s">
        <v>49</v>
      </c>
      <c r="M20" s="75" t="s">
        <v>50</v>
      </c>
      <c r="N20" s="75" t="s">
        <v>51</v>
      </c>
      <c r="O20" s="75" t="s">
        <v>47</v>
      </c>
      <c r="P20" s="75" t="s">
        <v>48</v>
      </c>
      <c r="Q20" s="75" t="s">
        <v>49</v>
      </c>
      <c r="R20" s="75" t="s">
        <v>50</v>
      </c>
      <c r="S20" s="75" t="s">
        <v>51</v>
      </c>
      <c r="T20" s="75" t="s">
        <v>47</v>
      </c>
      <c r="U20" s="75" t="s">
        <v>48</v>
      </c>
      <c r="V20" s="75" t="s">
        <v>49</v>
      </c>
      <c r="W20" s="75" t="s">
        <v>50</v>
      </c>
      <c r="X20" s="75" t="s">
        <v>51</v>
      </c>
      <c r="Y20" s="75" t="s">
        <v>47</v>
      </c>
      <c r="Z20" s="75" t="s">
        <v>48</v>
      </c>
      <c r="AA20" s="75" t="s">
        <v>49</v>
      </c>
      <c r="AB20" s="75" t="s">
        <v>50</v>
      </c>
      <c r="AC20" s="75" t="s">
        <v>51</v>
      </c>
      <c r="AD20" s="75" t="s">
        <v>47</v>
      </c>
      <c r="AE20" s="75" t="s">
        <v>48</v>
      </c>
      <c r="AF20" s="75" t="s">
        <v>49</v>
      </c>
      <c r="AG20" s="75" t="s">
        <v>50</v>
      </c>
      <c r="AH20" s="75" t="s">
        <v>51</v>
      </c>
      <c r="AI20" s="75" t="s">
        <v>47</v>
      </c>
      <c r="AJ20" s="75" t="s">
        <v>48</v>
      </c>
      <c r="AK20" s="75" t="s">
        <v>49</v>
      </c>
      <c r="AL20" s="75" t="s">
        <v>50</v>
      </c>
      <c r="AM20" s="75" t="s">
        <v>51</v>
      </c>
      <c r="AN20" s="75" t="s">
        <v>47</v>
      </c>
      <c r="AO20" s="75" t="s">
        <v>48</v>
      </c>
      <c r="AP20" s="75" t="s">
        <v>49</v>
      </c>
      <c r="AQ20" s="75" t="s">
        <v>50</v>
      </c>
      <c r="AR20" s="75" t="s">
        <v>51</v>
      </c>
      <c r="AS20" s="75" t="s">
        <v>47</v>
      </c>
      <c r="AT20" s="75" t="s">
        <v>48</v>
      </c>
      <c r="AU20" s="75" t="s">
        <v>49</v>
      </c>
      <c r="AV20" s="75" t="s">
        <v>50</v>
      </c>
      <c r="AW20" s="75" t="s">
        <v>51</v>
      </c>
      <c r="AX20" s="75" t="s">
        <v>47</v>
      </c>
      <c r="AY20" s="75" t="s">
        <v>48</v>
      </c>
      <c r="AZ20" s="75" t="s">
        <v>49</v>
      </c>
      <c r="BA20" s="75" t="s">
        <v>50</v>
      </c>
      <c r="BB20" s="75" t="s">
        <v>51</v>
      </c>
      <c r="BC20" s="75" t="s">
        <v>47</v>
      </c>
      <c r="BD20" s="75" t="s">
        <v>48</v>
      </c>
      <c r="BE20" s="75" t="s">
        <v>49</v>
      </c>
      <c r="BF20" s="75" t="s">
        <v>50</v>
      </c>
      <c r="BG20" s="75" t="s">
        <v>51</v>
      </c>
      <c r="BH20" s="130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</row>
    <row r="21" spans="1:87" ht="22.5" customHeight="1" x14ac:dyDescent="0.25">
      <c r="A21" s="47">
        <v>1</v>
      </c>
      <c r="B21" s="47">
        <v>2</v>
      </c>
      <c r="C21" s="47">
        <v>3</v>
      </c>
      <c r="D21" s="47">
        <v>4</v>
      </c>
      <c r="E21" s="47" t="s">
        <v>53</v>
      </c>
      <c r="F21" s="47" t="s">
        <v>54</v>
      </c>
      <c r="G21" s="47" t="s">
        <v>55</v>
      </c>
      <c r="H21" s="47" t="s">
        <v>56</v>
      </c>
      <c r="I21" s="47" t="s">
        <v>57</v>
      </c>
      <c r="J21" s="47" t="s">
        <v>60</v>
      </c>
      <c r="K21" s="47" t="s">
        <v>61</v>
      </c>
      <c r="L21" s="47" t="s">
        <v>62</v>
      </c>
      <c r="M21" s="47" t="s">
        <v>63</v>
      </c>
      <c r="N21" s="47" t="s">
        <v>64</v>
      </c>
      <c r="O21" s="47" t="s">
        <v>67</v>
      </c>
      <c r="P21" s="47" t="s">
        <v>68</v>
      </c>
      <c r="Q21" s="47" t="s">
        <v>69</v>
      </c>
      <c r="R21" s="47" t="s">
        <v>70</v>
      </c>
      <c r="S21" s="47" t="s">
        <v>71</v>
      </c>
      <c r="T21" s="47" t="s">
        <v>74</v>
      </c>
      <c r="U21" s="47" t="s">
        <v>75</v>
      </c>
      <c r="V21" s="47" t="s">
        <v>76</v>
      </c>
      <c r="W21" s="47" t="s">
        <v>77</v>
      </c>
      <c r="X21" s="47" t="s">
        <v>78</v>
      </c>
      <c r="Y21" s="47" t="s">
        <v>81</v>
      </c>
      <c r="Z21" s="47" t="s">
        <v>82</v>
      </c>
      <c r="AA21" s="47" t="s">
        <v>83</v>
      </c>
      <c r="AB21" s="47" t="s">
        <v>84</v>
      </c>
      <c r="AC21" s="47" t="s">
        <v>85</v>
      </c>
      <c r="AD21" s="47" t="s">
        <v>88</v>
      </c>
      <c r="AE21" s="47" t="s">
        <v>89</v>
      </c>
      <c r="AF21" s="47" t="s">
        <v>90</v>
      </c>
      <c r="AG21" s="47" t="s">
        <v>91</v>
      </c>
      <c r="AH21" s="47" t="s">
        <v>92</v>
      </c>
      <c r="AI21" s="47" t="s">
        <v>95</v>
      </c>
      <c r="AJ21" s="47" t="s">
        <v>96</v>
      </c>
      <c r="AK21" s="47" t="s">
        <v>97</v>
      </c>
      <c r="AL21" s="47" t="s">
        <v>98</v>
      </c>
      <c r="AM21" s="47" t="s">
        <v>99</v>
      </c>
      <c r="AN21" s="47" t="s">
        <v>102</v>
      </c>
      <c r="AO21" s="47" t="s">
        <v>103</v>
      </c>
      <c r="AP21" s="47" t="s">
        <v>104</v>
      </c>
      <c r="AQ21" s="47" t="s">
        <v>105</v>
      </c>
      <c r="AR21" s="47" t="s">
        <v>106</v>
      </c>
      <c r="AS21" s="47" t="s">
        <v>109</v>
      </c>
      <c r="AT21" s="47" t="s">
        <v>110</v>
      </c>
      <c r="AU21" s="47" t="s">
        <v>111</v>
      </c>
      <c r="AV21" s="47" t="s">
        <v>112</v>
      </c>
      <c r="AW21" s="47" t="s">
        <v>113</v>
      </c>
      <c r="AX21" s="47" t="s">
        <v>116</v>
      </c>
      <c r="AY21" s="47" t="s">
        <v>117</v>
      </c>
      <c r="AZ21" s="47" t="s">
        <v>118</v>
      </c>
      <c r="BA21" s="47" t="s">
        <v>119</v>
      </c>
      <c r="BB21" s="47" t="s">
        <v>120</v>
      </c>
      <c r="BC21" s="47" t="s">
        <v>143</v>
      </c>
      <c r="BD21" s="47" t="s">
        <v>142</v>
      </c>
      <c r="BE21" s="47" t="s">
        <v>141</v>
      </c>
      <c r="BF21" s="47" t="s">
        <v>140</v>
      </c>
      <c r="BG21" s="47" t="s">
        <v>139</v>
      </c>
      <c r="BH21" s="47">
        <v>8</v>
      </c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</row>
    <row r="22" spans="1:87" ht="22.5" customHeight="1" x14ac:dyDescent="0.25">
      <c r="A22" s="47"/>
      <c r="B22" s="76" t="s">
        <v>911</v>
      </c>
      <c r="C22" s="74"/>
      <c r="D22" s="74"/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77">
        <v>0</v>
      </c>
      <c r="W22" s="77">
        <v>0</v>
      </c>
      <c r="X22" s="77">
        <v>0</v>
      </c>
      <c r="Y22" s="77">
        <v>0</v>
      </c>
      <c r="Z22" s="77">
        <v>0</v>
      </c>
      <c r="AA22" s="77">
        <v>0</v>
      </c>
      <c r="AB22" s="77">
        <v>0</v>
      </c>
      <c r="AC22" s="77">
        <v>0</v>
      </c>
      <c r="AD22" s="77">
        <v>0</v>
      </c>
      <c r="AE22" s="77">
        <v>0</v>
      </c>
      <c r="AF22" s="77">
        <v>0</v>
      </c>
      <c r="AG22" s="77">
        <v>0</v>
      </c>
      <c r="AH22" s="77">
        <v>0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0</v>
      </c>
      <c r="AS22" s="77">
        <v>0</v>
      </c>
      <c r="AT22" s="77">
        <v>0</v>
      </c>
      <c r="AU22" s="77">
        <v>0</v>
      </c>
      <c r="AV22" s="77">
        <v>0</v>
      </c>
      <c r="AW22" s="77">
        <v>0</v>
      </c>
      <c r="AX22" s="77">
        <v>0</v>
      </c>
      <c r="AY22" s="77">
        <v>0</v>
      </c>
      <c r="AZ22" s="77">
        <v>0</v>
      </c>
      <c r="BA22" s="77">
        <v>0</v>
      </c>
      <c r="BB22" s="77">
        <v>0</v>
      </c>
      <c r="BC22" s="77">
        <v>0</v>
      </c>
      <c r="BD22" s="77">
        <v>0</v>
      </c>
      <c r="BE22" s="77">
        <v>0</v>
      </c>
      <c r="BF22" s="77">
        <v>0</v>
      </c>
      <c r="BG22" s="77">
        <v>0</v>
      </c>
      <c r="BH22" s="77">
        <v>0</v>
      </c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</row>
    <row r="25" spans="1:87" ht="18.75" x14ac:dyDescent="0.3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125" t="s">
        <v>877</v>
      </c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</row>
  </sheetData>
  <mergeCells count="29">
    <mergeCell ref="AD25:BH25"/>
    <mergeCell ref="A13:AC13"/>
    <mergeCell ref="AD18:BB18"/>
    <mergeCell ref="E19:I19"/>
    <mergeCell ref="J19:N19"/>
    <mergeCell ref="O19:S19"/>
    <mergeCell ref="T19:X19"/>
    <mergeCell ref="Y19:AC19"/>
    <mergeCell ref="AD19:AH19"/>
    <mergeCell ref="AI19:AM19"/>
    <mergeCell ref="AN19:AR19"/>
    <mergeCell ref="AS19:AW19"/>
    <mergeCell ref="BC16:BG19"/>
    <mergeCell ref="BH16:BH20"/>
    <mergeCell ref="E18:AC18"/>
    <mergeCell ref="AX19:BB19"/>
    <mergeCell ref="A15:AC15"/>
    <mergeCell ref="A16:A20"/>
    <mergeCell ref="B16:B20"/>
    <mergeCell ref="C16:C20"/>
    <mergeCell ref="D16:D20"/>
    <mergeCell ref="E16:BB17"/>
    <mergeCell ref="BE3:BH3"/>
    <mergeCell ref="A12:AC12"/>
    <mergeCell ref="A9:AC9"/>
    <mergeCell ref="A10:AC10"/>
    <mergeCell ref="A6:AC6"/>
    <mergeCell ref="A7:AC7"/>
    <mergeCell ref="A4:AC4"/>
  </mergeCells>
  <pageMargins left="0.51181102362204722" right="0.31496062992125984" top="0.55118110236220474" bottom="0.55118110236220474" header="0.31496062992125984" footer="0.31496062992125984"/>
  <pageSetup paperSize="9" scale="44" orientation="landscape" r:id="rId1"/>
  <colBreaks count="1" manualBreakCount="1">
    <brk id="2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BN53"/>
  <sheetViews>
    <sheetView view="pageBreakPreview" topLeftCell="F13" zoomScale="60" zoomScaleNormal="90" workbookViewId="0">
      <selection activeCell="AD53" sqref="AD53:BC53"/>
    </sheetView>
  </sheetViews>
  <sheetFormatPr defaultRowHeight="15" x14ac:dyDescent="0.25"/>
  <cols>
    <col min="1" max="1" width="6.42578125" style="266" customWidth="1"/>
    <col min="2" max="2" width="50.28515625" style="266" customWidth="1"/>
    <col min="3" max="3" width="18.7109375" style="266" customWidth="1"/>
    <col min="4" max="4" width="12.42578125" style="266" customWidth="1"/>
    <col min="5" max="5" width="11.7109375" style="266" customWidth="1"/>
    <col min="6" max="6" width="10.140625" style="266" customWidth="1"/>
    <col min="7" max="7" width="11.28515625" style="266" customWidth="1"/>
    <col min="8" max="10" width="9.140625" style="266" customWidth="1"/>
    <col min="11" max="11" width="10.42578125" style="266" customWidth="1"/>
    <col min="12" max="12" width="11.42578125" style="266" customWidth="1"/>
    <col min="13" max="13" width="9.5703125" style="266" customWidth="1"/>
    <col min="14" max="14" width="9.140625" style="266" customWidth="1"/>
    <col min="15" max="15" width="11" style="266" customWidth="1"/>
    <col min="16" max="16" width="10.7109375" style="266" customWidth="1"/>
    <col min="17" max="17" width="11.42578125" style="266" customWidth="1"/>
    <col min="18" max="20" width="9.140625" style="266" customWidth="1"/>
    <col min="21" max="21" width="10.5703125" style="266" customWidth="1"/>
    <col min="22" max="22" width="11.42578125" style="266" customWidth="1"/>
    <col min="23" max="24" width="9.140625" style="266" customWidth="1"/>
    <col min="25" max="25" width="11" style="266" customWidth="1"/>
    <col min="26" max="26" width="10.140625" style="266" customWidth="1"/>
    <col min="27" max="27" width="11.140625" style="266" customWidth="1"/>
    <col min="28" max="29" width="9.140625" style="266" customWidth="1"/>
    <col min="30" max="30" width="12.7109375" style="266" customWidth="1"/>
    <col min="31" max="32" width="10.5703125" style="266" customWidth="1"/>
    <col min="33" max="33" width="11.140625" style="266" customWidth="1"/>
    <col min="34" max="36" width="9.140625" style="266"/>
    <col min="37" max="37" width="10.28515625" style="266" customWidth="1"/>
    <col min="38" max="38" width="11.28515625" style="266" customWidth="1"/>
    <col min="39" max="40" width="9.140625" style="266"/>
    <col min="41" max="41" width="10.28515625" style="266" customWidth="1"/>
    <col min="42" max="42" width="10.5703125" style="266" customWidth="1"/>
    <col min="43" max="43" width="11.85546875" style="266" customWidth="1"/>
    <col min="44" max="46" width="9.140625" style="266"/>
    <col min="47" max="47" width="10.5703125" style="266" customWidth="1"/>
    <col min="48" max="48" width="11.42578125" style="266" customWidth="1"/>
    <col min="49" max="50" width="9.140625" style="266"/>
    <col min="51" max="51" width="10.140625" style="266" customWidth="1"/>
    <col min="52" max="52" width="10.42578125" style="266" customWidth="1"/>
    <col min="53" max="53" width="11.28515625" style="266" customWidth="1"/>
    <col min="54" max="16384" width="9.140625" style="266"/>
  </cols>
  <sheetData>
    <row r="1" spans="1:55" ht="18.75" x14ac:dyDescent="0.25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01" t="s">
        <v>169</v>
      </c>
    </row>
    <row r="2" spans="1:55" ht="18.75" x14ac:dyDescent="0.3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05" t="s">
        <v>17</v>
      </c>
    </row>
    <row r="3" spans="1:55" ht="18.75" x14ac:dyDescent="0.3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303" t="s">
        <v>888</v>
      </c>
      <c r="V3" s="303"/>
      <c r="W3" s="303"/>
      <c r="X3" s="303"/>
    </row>
    <row r="4" spans="1:55" ht="18.75" x14ac:dyDescent="0.3">
      <c r="A4" s="339" t="s">
        <v>930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</row>
    <row r="6" spans="1:55" ht="18.75" x14ac:dyDescent="0.3">
      <c r="A6" s="340" t="s">
        <v>968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</row>
    <row r="7" spans="1:55" ht="18.75" x14ac:dyDescent="0.3">
      <c r="A7" s="340" t="s">
        <v>20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</row>
    <row r="8" spans="1:55" ht="18.75" x14ac:dyDescent="0.3">
      <c r="A8" s="211"/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</row>
    <row r="9" spans="1:55" ht="18.75" x14ac:dyDescent="0.25">
      <c r="A9" s="341" t="s">
        <v>24</v>
      </c>
      <c r="B9" s="341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41"/>
      <c r="W9" s="341"/>
      <c r="X9" s="341"/>
    </row>
    <row r="10" spans="1:55" ht="15.75" x14ac:dyDescent="0.25">
      <c r="A10" s="274" t="s">
        <v>18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</row>
    <row r="11" spans="1:55" ht="15.75" x14ac:dyDescent="0.25">
      <c r="A11" s="275"/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</row>
    <row r="12" spans="1:55" ht="18.75" x14ac:dyDescent="0.25">
      <c r="A12" s="342" t="s">
        <v>931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</row>
    <row r="13" spans="1:55" ht="15.75" x14ac:dyDescent="0.25">
      <c r="A13" s="274" t="s">
        <v>25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</row>
    <row r="15" spans="1:55" ht="26.25" customHeight="1" x14ac:dyDescent="0.25">
      <c r="A15" s="222" t="s">
        <v>925</v>
      </c>
      <c r="B15" s="343"/>
      <c r="C15" s="343"/>
      <c r="D15" s="343"/>
      <c r="E15" s="343"/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43"/>
      <c r="W15" s="343"/>
      <c r="X15" s="343"/>
    </row>
    <row r="16" spans="1:55" ht="25.5" customHeight="1" x14ac:dyDescent="0.25">
      <c r="A16" s="325" t="s">
        <v>893</v>
      </c>
      <c r="B16" s="325" t="s">
        <v>900</v>
      </c>
      <c r="C16" s="325" t="s">
        <v>42</v>
      </c>
      <c r="D16" s="325" t="s">
        <v>957</v>
      </c>
      <c r="E16" s="325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 t="s">
        <v>958</v>
      </c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</row>
    <row r="17" spans="1:66" ht="24.75" customHeight="1" x14ac:dyDescent="0.25">
      <c r="A17" s="325"/>
      <c r="B17" s="325"/>
      <c r="C17" s="325"/>
      <c r="D17" s="328" t="s">
        <v>11</v>
      </c>
      <c r="E17" s="325" t="s">
        <v>12</v>
      </c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325"/>
      <c r="Z17" s="325"/>
      <c r="AA17" s="325"/>
      <c r="AB17" s="325"/>
      <c r="AC17" s="325"/>
      <c r="AD17" s="328" t="s">
        <v>11</v>
      </c>
      <c r="AE17" s="325" t="s">
        <v>12</v>
      </c>
      <c r="AF17" s="325"/>
      <c r="AG17" s="325"/>
      <c r="AH17" s="325"/>
      <c r="AI17" s="325"/>
      <c r="AJ17" s="325"/>
      <c r="AK17" s="325"/>
      <c r="AL17" s="325"/>
      <c r="AM17" s="325"/>
      <c r="AN17" s="325"/>
      <c r="AO17" s="325"/>
      <c r="AP17" s="325"/>
      <c r="AQ17" s="325"/>
      <c r="AR17" s="325"/>
      <c r="AS17" s="325"/>
      <c r="AT17" s="325"/>
      <c r="AU17" s="325"/>
      <c r="AV17" s="325"/>
      <c r="AW17" s="325"/>
      <c r="AX17" s="325"/>
      <c r="AY17" s="325"/>
      <c r="AZ17" s="325"/>
      <c r="BA17" s="325"/>
      <c r="BB17" s="325"/>
      <c r="BC17" s="325"/>
      <c r="BD17" s="265"/>
      <c r="BE17" s="265"/>
      <c r="BF17" s="265"/>
      <c r="BG17" s="265"/>
      <c r="BH17" s="265"/>
      <c r="BI17" s="265"/>
      <c r="BJ17" s="265"/>
      <c r="BK17" s="265"/>
      <c r="BL17" s="265"/>
      <c r="BM17" s="265"/>
      <c r="BN17" s="265"/>
    </row>
    <row r="18" spans="1:66" ht="22.5" customHeight="1" x14ac:dyDescent="0.25">
      <c r="A18" s="325"/>
      <c r="B18" s="325"/>
      <c r="C18" s="325"/>
      <c r="D18" s="325" t="s">
        <v>4</v>
      </c>
      <c r="E18" s="325" t="s">
        <v>4</v>
      </c>
      <c r="F18" s="325"/>
      <c r="G18" s="325"/>
      <c r="H18" s="325"/>
      <c r="I18" s="325"/>
      <c r="J18" s="325" t="s">
        <v>5</v>
      </c>
      <c r="K18" s="325"/>
      <c r="L18" s="325"/>
      <c r="M18" s="325"/>
      <c r="N18" s="325"/>
      <c r="O18" s="325" t="s">
        <v>6</v>
      </c>
      <c r="P18" s="325"/>
      <c r="Q18" s="325"/>
      <c r="R18" s="325"/>
      <c r="S18" s="325"/>
      <c r="T18" s="325" t="s">
        <v>7</v>
      </c>
      <c r="U18" s="325"/>
      <c r="V18" s="325"/>
      <c r="W18" s="325"/>
      <c r="X18" s="325"/>
      <c r="Y18" s="325" t="s">
        <v>8</v>
      </c>
      <c r="Z18" s="325"/>
      <c r="AA18" s="325"/>
      <c r="AB18" s="325"/>
      <c r="AC18" s="325"/>
      <c r="AD18" s="325" t="s">
        <v>4</v>
      </c>
      <c r="AE18" s="325" t="s">
        <v>4</v>
      </c>
      <c r="AF18" s="325"/>
      <c r="AG18" s="325"/>
      <c r="AH18" s="325"/>
      <c r="AI18" s="325"/>
      <c r="AJ18" s="325" t="s">
        <v>5</v>
      </c>
      <c r="AK18" s="325"/>
      <c r="AL18" s="325"/>
      <c r="AM18" s="325"/>
      <c r="AN18" s="325"/>
      <c r="AO18" s="325" t="s">
        <v>6</v>
      </c>
      <c r="AP18" s="325"/>
      <c r="AQ18" s="325"/>
      <c r="AR18" s="325"/>
      <c r="AS18" s="325"/>
      <c r="AT18" s="325" t="s">
        <v>7</v>
      </c>
      <c r="AU18" s="325"/>
      <c r="AV18" s="325"/>
      <c r="AW18" s="325"/>
      <c r="AX18" s="325"/>
      <c r="AY18" s="325" t="s">
        <v>8</v>
      </c>
      <c r="AZ18" s="325"/>
      <c r="BA18" s="325"/>
      <c r="BB18" s="325"/>
      <c r="BC18" s="325"/>
      <c r="BD18" s="265"/>
      <c r="BE18" s="265"/>
      <c r="BF18" s="265"/>
      <c r="BG18" s="265"/>
      <c r="BH18" s="265"/>
      <c r="BI18" s="265"/>
      <c r="BJ18" s="265"/>
      <c r="BK18" s="265"/>
      <c r="BL18" s="265"/>
      <c r="BM18" s="265"/>
      <c r="BN18" s="265"/>
    </row>
    <row r="19" spans="1:66" ht="140.25" customHeight="1" x14ac:dyDescent="0.25">
      <c r="A19" s="325"/>
      <c r="B19" s="325"/>
      <c r="C19" s="325"/>
      <c r="D19" s="325"/>
      <c r="E19" s="328" t="s">
        <v>170</v>
      </c>
      <c r="F19" s="328" t="s">
        <v>171</v>
      </c>
      <c r="G19" s="328" t="s">
        <v>172</v>
      </c>
      <c r="H19" s="328" t="s">
        <v>173</v>
      </c>
      <c r="I19" s="328" t="s">
        <v>174</v>
      </c>
      <c r="J19" s="328" t="s">
        <v>170</v>
      </c>
      <c r="K19" s="328" t="s">
        <v>171</v>
      </c>
      <c r="L19" s="328" t="s">
        <v>172</v>
      </c>
      <c r="M19" s="328" t="s">
        <v>173</v>
      </c>
      <c r="N19" s="328" t="s">
        <v>174</v>
      </c>
      <c r="O19" s="328" t="s">
        <v>170</v>
      </c>
      <c r="P19" s="328" t="s">
        <v>171</v>
      </c>
      <c r="Q19" s="328" t="s">
        <v>172</v>
      </c>
      <c r="R19" s="328" t="s">
        <v>173</v>
      </c>
      <c r="S19" s="328" t="s">
        <v>174</v>
      </c>
      <c r="T19" s="328" t="s">
        <v>170</v>
      </c>
      <c r="U19" s="328" t="s">
        <v>171</v>
      </c>
      <c r="V19" s="328" t="s">
        <v>172</v>
      </c>
      <c r="W19" s="328" t="s">
        <v>173</v>
      </c>
      <c r="X19" s="328" t="s">
        <v>174</v>
      </c>
      <c r="Y19" s="328" t="s">
        <v>170</v>
      </c>
      <c r="Z19" s="328" t="s">
        <v>171</v>
      </c>
      <c r="AA19" s="328" t="s">
        <v>172</v>
      </c>
      <c r="AB19" s="328" t="s">
        <v>173</v>
      </c>
      <c r="AC19" s="328" t="s">
        <v>174</v>
      </c>
      <c r="AD19" s="325"/>
      <c r="AE19" s="328" t="s">
        <v>170</v>
      </c>
      <c r="AF19" s="328" t="s">
        <v>171</v>
      </c>
      <c r="AG19" s="328" t="s">
        <v>172</v>
      </c>
      <c r="AH19" s="328" t="s">
        <v>173</v>
      </c>
      <c r="AI19" s="328" t="s">
        <v>174</v>
      </c>
      <c r="AJ19" s="328" t="s">
        <v>170</v>
      </c>
      <c r="AK19" s="328" t="s">
        <v>171</v>
      </c>
      <c r="AL19" s="328" t="s">
        <v>172</v>
      </c>
      <c r="AM19" s="328" t="s">
        <v>173</v>
      </c>
      <c r="AN19" s="328" t="s">
        <v>174</v>
      </c>
      <c r="AO19" s="328" t="s">
        <v>170</v>
      </c>
      <c r="AP19" s="328" t="s">
        <v>171</v>
      </c>
      <c r="AQ19" s="328" t="s">
        <v>172</v>
      </c>
      <c r="AR19" s="328" t="s">
        <v>173</v>
      </c>
      <c r="AS19" s="328" t="s">
        <v>174</v>
      </c>
      <c r="AT19" s="328" t="s">
        <v>170</v>
      </c>
      <c r="AU19" s="328" t="s">
        <v>171</v>
      </c>
      <c r="AV19" s="328" t="s">
        <v>172</v>
      </c>
      <c r="AW19" s="328" t="s">
        <v>173</v>
      </c>
      <c r="AX19" s="328" t="s">
        <v>174</v>
      </c>
      <c r="AY19" s="328" t="s">
        <v>170</v>
      </c>
      <c r="AZ19" s="328" t="s">
        <v>171</v>
      </c>
      <c r="BA19" s="328" t="s">
        <v>172</v>
      </c>
      <c r="BB19" s="328" t="s">
        <v>173</v>
      </c>
      <c r="BC19" s="328" t="s">
        <v>174</v>
      </c>
      <c r="BD19" s="265"/>
      <c r="BE19" s="265"/>
      <c r="BF19" s="265"/>
      <c r="BG19" s="265"/>
      <c r="BH19" s="265"/>
      <c r="BI19" s="265"/>
      <c r="BJ19" s="265"/>
      <c r="BK19" s="265"/>
      <c r="BL19" s="265"/>
      <c r="BM19" s="265"/>
      <c r="BN19" s="265"/>
    </row>
    <row r="20" spans="1:66" ht="28.5" customHeight="1" x14ac:dyDescent="0.25">
      <c r="A20" s="328">
        <v>1</v>
      </c>
      <c r="B20" s="344">
        <v>2</v>
      </c>
      <c r="C20" s="344">
        <v>3</v>
      </c>
      <c r="D20" s="344">
        <v>4</v>
      </c>
      <c r="E20" s="344" t="s">
        <v>53</v>
      </c>
      <c r="F20" s="344" t="s">
        <v>54</v>
      </c>
      <c r="G20" s="344" t="s">
        <v>55</v>
      </c>
      <c r="H20" s="344" t="s">
        <v>56</v>
      </c>
      <c r="I20" s="344" t="s">
        <v>57</v>
      </c>
      <c r="J20" s="344" t="s">
        <v>60</v>
      </c>
      <c r="K20" s="344" t="s">
        <v>61</v>
      </c>
      <c r="L20" s="344" t="s">
        <v>62</v>
      </c>
      <c r="M20" s="344" t="s">
        <v>63</v>
      </c>
      <c r="N20" s="344" t="s">
        <v>64</v>
      </c>
      <c r="O20" s="344" t="s">
        <v>67</v>
      </c>
      <c r="P20" s="344" t="s">
        <v>68</v>
      </c>
      <c r="Q20" s="344" t="s">
        <v>69</v>
      </c>
      <c r="R20" s="344" t="s">
        <v>70</v>
      </c>
      <c r="S20" s="344" t="s">
        <v>71</v>
      </c>
      <c r="T20" s="344" t="s">
        <v>74</v>
      </c>
      <c r="U20" s="344" t="s">
        <v>75</v>
      </c>
      <c r="V20" s="344" t="s">
        <v>76</v>
      </c>
      <c r="W20" s="344" t="s">
        <v>77</v>
      </c>
      <c r="X20" s="344" t="s">
        <v>78</v>
      </c>
      <c r="Y20" s="344" t="s">
        <v>81</v>
      </c>
      <c r="Z20" s="344" t="s">
        <v>82</v>
      </c>
      <c r="AA20" s="344" t="s">
        <v>83</v>
      </c>
      <c r="AB20" s="344" t="s">
        <v>84</v>
      </c>
      <c r="AC20" s="344" t="s">
        <v>85</v>
      </c>
      <c r="AD20" s="344">
        <v>6</v>
      </c>
      <c r="AE20" s="344" t="s">
        <v>143</v>
      </c>
      <c r="AF20" s="344" t="s">
        <v>142</v>
      </c>
      <c r="AG20" s="344" t="s">
        <v>141</v>
      </c>
      <c r="AH20" s="344" t="s">
        <v>140</v>
      </c>
      <c r="AI20" s="344" t="s">
        <v>139</v>
      </c>
      <c r="AJ20" s="344" t="s">
        <v>175</v>
      </c>
      <c r="AK20" s="344" t="s">
        <v>176</v>
      </c>
      <c r="AL20" s="344" t="s">
        <v>177</v>
      </c>
      <c r="AM20" s="344" t="s">
        <v>178</v>
      </c>
      <c r="AN20" s="344" t="s">
        <v>179</v>
      </c>
      <c r="AO20" s="344" t="s">
        <v>180</v>
      </c>
      <c r="AP20" s="344" t="s">
        <v>181</v>
      </c>
      <c r="AQ20" s="344" t="s">
        <v>182</v>
      </c>
      <c r="AR20" s="344" t="s">
        <v>183</v>
      </c>
      <c r="AS20" s="344" t="s">
        <v>184</v>
      </c>
      <c r="AT20" s="344" t="s">
        <v>185</v>
      </c>
      <c r="AU20" s="344" t="s">
        <v>186</v>
      </c>
      <c r="AV20" s="344" t="s">
        <v>187</v>
      </c>
      <c r="AW20" s="344" t="s">
        <v>188</v>
      </c>
      <c r="AX20" s="344" t="s">
        <v>189</v>
      </c>
      <c r="AY20" s="344" t="s">
        <v>190</v>
      </c>
      <c r="AZ20" s="344" t="s">
        <v>191</v>
      </c>
      <c r="BA20" s="344" t="s">
        <v>192</v>
      </c>
      <c r="BB20" s="344" t="s">
        <v>193</v>
      </c>
      <c r="BC20" s="344" t="s">
        <v>194</v>
      </c>
      <c r="BD20" s="265"/>
      <c r="BE20" s="265"/>
      <c r="BF20" s="265"/>
      <c r="BG20" s="265"/>
      <c r="BH20" s="265"/>
      <c r="BI20" s="265"/>
      <c r="BJ20" s="265"/>
      <c r="BK20" s="265"/>
      <c r="BL20" s="265"/>
      <c r="BM20" s="265"/>
      <c r="BN20" s="265"/>
    </row>
    <row r="21" spans="1:66" ht="22.5" customHeight="1" x14ac:dyDescent="0.25">
      <c r="A21" s="284"/>
      <c r="B21" s="285" t="str">
        <f>'13 Квартал Принятие ОС'!B22</f>
        <v>ВСЕГО</v>
      </c>
      <c r="C21" s="345"/>
      <c r="D21" s="346">
        <f>SUM(D22:D25)</f>
        <v>65.064658895999997</v>
      </c>
      <c r="E21" s="346">
        <f t="shared" ref="E21:AC21" si="0">SUM(E22:E25)</f>
        <v>1.4840789760000002</v>
      </c>
      <c r="F21" s="346">
        <f t="shared" si="0"/>
        <v>0</v>
      </c>
      <c r="G21" s="346">
        <f t="shared" si="0"/>
        <v>1.4840789760000002</v>
      </c>
      <c r="H21" s="346">
        <f t="shared" si="0"/>
        <v>0</v>
      </c>
      <c r="I21" s="346">
        <f t="shared" si="0"/>
        <v>0</v>
      </c>
      <c r="J21" s="346">
        <f t="shared" si="0"/>
        <v>0</v>
      </c>
      <c r="K21" s="346">
        <f t="shared" si="0"/>
        <v>0</v>
      </c>
      <c r="L21" s="346">
        <f t="shared" si="0"/>
        <v>0</v>
      </c>
      <c r="M21" s="346">
        <f t="shared" si="0"/>
        <v>0</v>
      </c>
      <c r="N21" s="346">
        <f t="shared" si="0"/>
        <v>0</v>
      </c>
      <c r="O21" s="346">
        <f t="shared" si="0"/>
        <v>1.4840789760000002</v>
      </c>
      <c r="P21" s="346">
        <f t="shared" si="0"/>
        <v>0</v>
      </c>
      <c r="Q21" s="346">
        <f t="shared" si="0"/>
        <v>1.4840789760000002</v>
      </c>
      <c r="R21" s="346">
        <f t="shared" si="0"/>
        <v>0</v>
      </c>
      <c r="S21" s="346">
        <f t="shared" si="0"/>
        <v>0</v>
      </c>
      <c r="T21" s="346">
        <f t="shared" si="0"/>
        <v>0</v>
      </c>
      <c r="U21" s="346">
        <f t="shared" si="0"/>
        <v>0</v>
      </c>
      <c r="V21" s="346">
        <f t="shared" si="0"/>
        <v>0</v>
      </c>
      <c r="W21" s="346">
        <f t="shared" si="0"/>
        <v>0</v>
      </c>
      <c r="X21" s="346">
        <f t="shared" si="0"/>
        <v>0</v>
      </c>
      <c r="Y21" s="346">
        <f t="shared" si="0"/>
        <v>0</v>
      </c>
      <c r="Z21" s="346">
        <f t="shared" si="0"/>
        <v>0</v>
      </c>
      <c r="AA21" s="346">
        <f t="shared" si="0"/>
        <v>0</v>
      </c>
      <c r="AB21" s="346">
        <f t="shared" si="0"/>
        <v>0</v>
      </c>
      <c r="AC21" s="346">
        <f t="shared" si="0"/>
        <v>0</v>
      </c>
      <c r="AD21" s="346">
        <f>SUM(AD22:AD25)</f>
        <v>54.220549080000005</v>
      </c>
      <c r="AE21" s="346">
        <f t="shared" ref="AE21:BC21" si="1">SUM(AE22:AE25)</f>
        <v>1.2367324800000001</v>
      </c>
      <c r="AF21" s="346">
        <f t="shared" si="1"/>
        <v>0</v>
      </c>
      <c r="AG21" s="346">
        <f t="shared" si="1"/>
        <v>1.2367324800000001</v>
      </c>
      <c r="AH21" s="346">
        <f t="shared" si="1"/>
        <v>0</v>
      </c>
      <c r="AI21" s="346">
        <f t="shared" si="1"/>
        <v>0</v>
      </c>
      <c r="AJ21" s="346">
        <f t="shared" si="1"/>
        <v>0</v>
      </c>
      <c r="AK21" s="346">
        <f t="shared" si="1"/>
        <v>0</v>
      </c>
      <c r="AL21" s="346">
        <f t="shared" si="1"/>
        <v>0</v>
      </c>
      <c r="AM21" s="346">
        <f t="shared" si="1"/>
        <v>0</v>
      </c>
      <c r="AN21" s="346">
        <f t="shared" si="1"/>
        <v>0</v>
      </c>
      <c r="AO21" s="346">
        <f t="shared" si="1"/>
        <v>1.2367324800000001</v>
      </c>
      <c r="AP21" s="346">
        <f t="shared" si="1"/>
        <v>0</v>
      </c>
      <c r="AQ21" s="346">
        <f t="shared" si="1"/>
        <v>1.2367324800000001</v>
      </c>
      <c r="AR21" s="346">
        <f t="shared" si="1"/>
        <v>0</v>
      </c>
      <c r="AS21" s="346">
        <f t="shared" si="1"/>
        <v>0</v>
      </c>
      <c r="AT21" s="346">
        <f t="shared" si="1"/>
        <v>0</v>
      </c>
      <c r="AU21" s="346">
        <f t="shared" si="1"/>
        <v>0</v>
      </c>
      <c r="AV21" s="346">
        <f t="shared" si="1"/>
        <v>0</v>
      </c>
      <c r="AW21" s="346">
        <f t="shared" si="1"/>
        <v>0</v>
      </c>
      <c r="AX21" s="346">
        <f t="shared" si="1"/>
        <v>0</v>
      </c>
      <c r="AY21" s="346">
        <f t="shared" si="1"/>
        <v>0</v>
      </c>
      <c r="AZ21" s="346">
        <f t="shared" si="1"/>
        <v>0</v>
      </c>
      <c r="BA21" s="346">
        <f t="shared" si="1"/>
        <v>0</v>
      </c>
      <c r="BB21" s="346">
        <f t="shared" si="1"/>
        <v>0</v>
      </c>
      <c r="BC21" s="346">
        <f t="shared" si="1"/>
        <v>0</v>
      </c>
      <c r="BD21" s="265"/>
      <c r="BE21" s="265"/>
      <c r="BF21" s="265"/>
      <c r="BG21" s="265"/>
      <c r="BH21" s="265"/>
      <c r="BI21" s="265"/>
      <c r="BJ21" s="265"/>
      <c r="BK21" s="265"/>
      <c r="BL21" s="265"/>
      <c r="BM21" s="265"/>
      <c r="BN21" s="265"/>
    </row>
    <row r="22" spans="1:66" ht="49.5" customHeight="1" x14ac:dyDescent="0.25">
      <c r="A22" s="284">
        <f>'13 Квартал Принятие ОС'!A23</f>
        <v>1</v>
      </c>
      <c r="B22" s="285" t="str">
        <f>'13 Квартал Принятие ОС'!B23</f>
        <v>ДОСТРОЙКА, ДООБОРУДОВАНИЕ, МОДЕРНИЗАЦИЯ</v>
      </c>
      <c r="C22" s="345"/>
      <c r="D22" s="346">
        <f>D26</f>
        <v>13.868181144000001</v>
      </c>
      <c r="E22" s="346">
        <f t="shared" ref="E22:AC22" si="2">E26</f>
        <v>0</v>
      </c>
      <c r="F22" s="346">
        <f t="shared" si="2"/>
        <v>0</v>
      </c>
      <c r="G22" s="346">
        <f t="shared" si="2"/>
        <v>0</v>
      </c>
      <c r="H22" s="346">
        <f t="shared" si="2"/>
        <v>0</v>
      </c>
      <c r="I22" s="346">
        <f t="shared" si="2"/>
        <v>0</v>
      </c>
      <c r="J22" s="346">
        <f t="shared" si="2"/>
        <v>0</v>
      </c>
      <c r="K22" s="346">
        <f t="shared" si="2"/>
        <v>0</v>
      </c>
      <c r="L22" s="346">
        <f t="shared" si="2"/>
        <v>0</v>
      </c>
      <c r="M22" s="346">
        <f t="shared" si="2"/>
        <v>0</v>
      </c>
      <c r="N22" s="346">
        <f t="shared" si="2"/>
        <v>0</v>
      </c>
      <c r="O22" s="346">
        <f t="shared" si="2"/>
        <v>0</v>
      </c>
      <c r="P22" s="346">
        <f t="shared" si="2"/>
        <v>0</v>
      </c>
      <c r="Q22" s="346">
        <f t="shared" si="2"/>
        <v>0</v>
      </c>
      <c r="R22" s="346">
        <f t="shared" si="2"/>
        <v>0</v>
      </c>
      <c r="S22" s="346">
        <f t="shared" si="2"/>
        <v>0</v>
      </c>
      <c r="T22" s="346">
        <f t="shared" si="2"/>
        <v>0</v>
      </c>
      <c r="U22" s="346">
        <f t="shared" si="2"/>
        <v>0</v>
      </c>
      <c r="V22" s="346">
        <f t="shared" si="2"/>
        <v>0</v>
      </c>
      <c r="W22" s="346">
        <f t="shared" si="2"/>
        <v>0</v>
      </c>
      <c r="X22" s="346">
        <f t="shared" si="2"/>
        <v>0</v>
      </c>
      <c r="Y22" s="346">
        <f t="shared" si="2"/>
        <v>0</v>
      </c>
      <c r="Z22" s="346">
        <f t="shared" si="2"/>
        <v>0</v>
      </c>
      <c r="AA22" s="346">
        <f t="shared" si="2"/>
        <v>0</v>
      </c>
      <c r="AB22" s="346">
        <f t="shared" si="2"/>
        <v>0</v>
      </c>
      <c r="AC22" s="346">
        <f t="shared" si="2"/>
        <v>0</v>
      </c>
      <c r="AD22" s="346">
        <f>AD26</f>
        <v>11.55681762</v>
      </c>
      <c r="AE22" s="346">
        <f t="shared" ref="AE22:BC22" si="3">AE26</f>
        <v>0</v>
      </c>
      <c r="AF22" s="346">
        <f t="shared" si="3"/>
        <v>0</v>
      </c>
      <c r="AG22" s="346">
        <f t="shared" si="3"/>
        <v>0</v>
      </c>
      <c r="AH22" s="346">
        <f t="shared" si="3"/>
        <v>0</v>
      </c>
      <c r="AI22" s="346">
        <f t="shared" si="3"/>
        <v>0</v>
      </c>
      <c r="AJ22" s="346">
        <f t="shared" si="3"/>
        <v>0</v>
      </c>
      <c r="AK22" s="346">
        <f t="shared" si="3"/>
        <v>0</v>
      </c>
      <c r="AL22" s="346">
        <f t="shared" si="3"/>
        <v>0</v>
      </c>
      <c r="AM22" s="346">
        <f t="shared" si="3"/>
        <v>0</v>
      </c>
      <c r="AN22" s="346">
        <f t="shared" si="3"/>
        <v>0</v>
      </c>
      <c r="AO22" s="346">
        <f t="shared" si="3"/>
        <v>0</v>
      </c>
      <c r="AP22" s="346">
        <f t="shared" si="3"/>
        <v>0</v>
      </c>
      <c r="AQ22" s="346">
        <f t="shared" si="3"/>
        <v>0</v>
      </c>
      <c r="AR22" s="346">
        <f t="shared" si="3"/>
        <v>0</v>
      </c>
      <c r="AS22" s="346">
        <f t="shared" si="3"/>
        <v>0</v>
      </c>
      <c r="AT22" s="346">
        <f t="shared" si="3"/>
        <v>0</v>
      </c>
      <c r="AU22" s="346">
        <f t="shared" si="3"/>
        <v>0</v>
      </c>
      <c r="AV22" s="346">
        <f t="shared" si="3"/>
        <v>0</v>
      </c>
      <c r="AW22" s="346">
        <f t="shared" si="3"/>
        <v>0</v>
      </c>
      <c r="AX22" s="346">
        <f t="shared" si="3"/>
        <v>0</v>
      </c>
      <c r="AY22" s="346">
        <f t="shared" si="3"/>
        <v>0</v>
      </c>
      <c r="AZ22" s="346">
        <f t="shared" si="3"/>
        <v>0</v>
      </c>
      <c r="BA22" s="346">
        <f t="shared" si="3"/>
        <v>0</v>
      </c>
      <c r="BB22" s="346">
        <f t="shared" si="3"/>
        <v>0</v>
      </c>
      <c r="BC22" s="346">
        <f t="shared" si="3"/>
        <v>0</v>
      </c>
      <c r="BD22" s="265"/>
      <c r="BE22" s="265"/>
      <c r="BF22" s="265"/>
      <c r="BG22" s="265"/>
      <c r="BH22" s="265"/>
      <c r="BI22" s="265"/>
      <c r="BJ22" s="265"/>
      <c r="BK22" s="265"/>
      <c r="BL22" s="265"/>
      <c r="BM22" s="265"/>
      <c r="BN22" s="265"/>
    </row>
    <row r="23" spans="1:66" ht="22.5" customHeight="1" x14ac:dyDescent="0.25">
      <c r="A23" s="284">
        <f>'13 Квартал Принятие ОС'!A24</f>
        <v>2</v>
      </c>
      <c r="B23" s="285" t="str">
        <f>'13 Квартал Принятие ОС'!B24</f>
        <v>РЕКОНСТРУКЦИЯ</v>
      </c>
      <c r="C23" s="345"/>
      <c r="D23" s="346">
        <f>D31</f>
        <v>35.639177748000002</v>
      </c>
      <c r="E23" s="346">
        <f t="shared" ref="E23:AC23" si="4">E31</f>
        <v>0</v>
      </c>
      <c r="F23" s="346">
        <f t="shared" si="4"/>
        <v>0</v>
      </c>
      <c r="G23" s="346">
        <f t="shared" si="4"/>
        <v>0</v>
      </c>
      <c r="H23" s="346">
        <f t="shared" si="4"/>
        <v>0</v>
      </c>
      <c r="I23" s="346">
        <f t="shared" si="4"/>
        <v>0</v>
      </c>
      <c r="J23" s="346">
        <f t="shared" si="4"/>
        <v>0</v>
      </c>
      <c r="K23" s="346">
        <f t="shared" si="4"/>
        <v>0</v>
      </c>
      <c r="L23" s="346">
        <f t="shared" si="4"/>
        <v>0</v>
      </c>
      <c r="M23" s="346">
        <f t="shared" si="4"/>
        <v>0</v>
      </c>
      <c r="N23" s="346">
        <f t="shared" si="4"/>
        <v>0</v>
      </c>
      <c r="O23" s="346">
        <f t="shared" si="4"/>
        <v>0</v>
      </c>
      <c r="P23" s="346">
        <f t="shared" si="4"/>
        <v>0</v>
      </c>
      <c r="Q23" s="346">
        <f t="shared" si="4"/>
        <v>0</v>
      </c>
      <c r="R23" s="346">
        <f t="shared" si="4"/>
        <v>0</v>
      </c>
      <c r="S23" s="346">
        <f t="shared" si="4"/>
        <v>0</v>
      </c>
      <c r="T23" s="346">
        <f t="shared" si="4"/>
        <v>0</v>
      </c>
      <c r="U23" s="346">
        <f t="shared" si="4"/>
        <v>0</v>
      </c>
      <c r="V23" s="346">
        <f t="shared" si="4"/>
        <v>0</v>
      </c>
      <c r="W23" s="346">
        <f t="shared" si="4"/>
        <v>0</v>
      </c>
      <c r="X23" s="346">
        <f t="shared" si="4"/>
        <v>0</v>
      </c>
      <c r="Y23" s="346">
        <f t="shared" si="4"/>
        <v>0</v>
      </c>
      <c r="Z23" s="346">
        <f t="shared" si="4"/>
        <v>0</v>
      </c>
      <c r="AA23" s="346">
        <f t="shared" si="4"/>
        <v>0</v>
      </c>
      <c r="AB23" s="346">
        <f t="shared" si="4"/>
        <v>0</v>
      </c>
      <c r="AC23" s="346">
        <f t="shared" si="4"/>
        <v>0</v>
      </c>
      <c r="AD23" s="346">
        <f>AD31</f>
        <v>29.699314790000003</v>
      </c>
      <c r="AE23" s="346">
        <f t="shared" ref="AE23:BC23" si="5">AE31</f>
        <v>0</v>
      </c>
      <c r="AF23" s="346">
        <f t="shared" si="5"/>
        <v>0</v>
      </c>
      <c r="AG23" s="346">
        <f t="shared" si="5"/>
        <v>0</v>
      </c>
      <c r="AH23" s="346">
        <f t="shared" si="5"/>
        <v>0</v>
      </c>
      <c r="AI23" s="346">
        <f t="shared" si="5"/>
        <v>0</v>
      </c>
      <c r="AJ23" s="346">
        <f t="shared" si="5"/>
        <v>0</v>
      </c>
      <c r="AK23" s="346">
        <f t="shared" si="5"/>
        <v>0</v>
      </c>
      <c r="AL23" s="346">
        <f t="shared" si="5"/>
        <v>0</v>
      </c>
      <c r="AM23" s="346">
        <f t="shared" si="5"/>
        <v>0</v>
      </c>
      <c r="AN23" s="346">
        <f t="shared" si="5"/>
        <v>0</v>
      </c>
      <c r="AO23" s="346">
        <f t="shared" si="5"/>
        <v>0</v>
      </c>
      <c r="AP23" s="346">
        <f t="shared" si="5"/>
        <v>0</v>
      </c>
      <c r="AQ23" s="346">
        <f t="shared" si="5"/>
        <v>0</v>
      </c>
      <c r="AR23" s="346">
        <f t="shared" si="5"/>
        <v>0</v>
      </c>
      <c r="AS23" s="346">
        <f t="shared" si="5"/>
        <v>0</v>
      </c>
      <c r="AT23" s="346">
        <f t="shared" si="5"/>
        <v>0</v>
      </c>
      <c r="AU23" s="346">
        <f t="shared" si="5"/>
        <v>0</v>
      </c>
      <c r="AV23" s="346">
        <f t="shared" si="5"/>
        <v>0</v>
      </c>
      <c r="AW23" s="346">
        <f t="shared" si="5"/>
        <v>0</v>
      </c>
      <c r="AX23" s="346">
        <f t="shared" si="5"/>
        <v>0</v>
      </c>
      <c r="AY23" s="346">
        <f t="shared" si="5"/>
        <v>0</v>
      </c>
      <c r="AZ23" s="346">
        <f t="shared" si="5"/>
        <v>0</v>
      </c>
      <c r="BA23" s="346">
        <f t="shared" si="5"/>
        <v>0</v>
      </c>
      <c r="BB23" s="346">
        <f t="shared" si="5"/>
        <v>0</v>
      </c>
      <c r="BC23" s="346">
        <f t="shared" si="5"/>
        <v>0</v>
      </c>
      <c r="BD23" s="265"/>
      <c r="BE23" s="265"/>
      <c r="BF23" s="265"/>
      <c r="BG23" s="265"/>
      <c r="BH23" s="265"/>
      <c r="BI23" s="265"/>
      <c r="BJ23" s="265"/>
      <c r="BK23" s="265"/>
      <c r="BL23" s="265"/>
      <c r="BM23" s="265"/>
      <c r="BN23" s="265"/>
    </row>
    <row r="24" spans="1:66" ht="38.25" customHeight="1" x14ac:dyDescent="0.25">
      <c r="A24" s="284">
        <f>'13 Квартал Принятие ОС'!A25</f>
        <v>3</v>
      </c>
      <c r="B24" s="285" t="str">
        <f>'13 Квартал Принятие ОС'!B25</f>
        <v>ТЕХНИЧЕСКОЕ ПЕРЕВООРУЖЕНИЕ</v>
      </c>
      <c r="C24" s="345"/>
      <c r="D24" s="346">
        <f>D43</f>
        <v>15.557300003999998</v>
      </c>
      <c r="E24" s="346">
        <f t="shared" ref="E24:AC24" si="6">E43</f>
        <v>0</v>
      </c>
      <c r="F24" s="346">
        <f t="shared" si="6"/>
        <v>0</v>
      </c>
      <c r="G24" s="346">
        <f t="shared" si="6"/>
        <v>0</v>
      </c>
      <c r="H24" s="346">
        <f t="shared" si="6"/>
        <v>0</v>
      </c>
      <c r="I24" s="346">
        <f t="shared" si="6"/>
        <v>0</v>
      </c>
      <c r="J24" s="346">
        <f t="shared" si="6"/>
        <v>0</v>
      </c>
      <c r="K24" s="346">
        <f t="shared" si="6"/>
        <v>0</v>
      </c>
      <c r="L24" s="346">
        <f t="shared" si="6"/>
        <v>0</v>
      </c>
      <c r="M24" s="346">
        <f t="shared" si="6"/>
        <v>0</v>
      </c>
      <c r="N24" s="346">
        <f t="shared" si="6"/>
        <v>0</v>
      </c>
      <c r="O24" s="346">
        <f t="shared" si="6"/>
        <v>0</v>
      </c>
      <c r="P24" s="346">
        <f t="shared" si="6"/>
        <v>0</v>
      </c>
      <c r="Q24" s="346">
        <f t="shared" si="6"/>
        <v>0</v>
      </c>
      <c r="R24" s="346">
        <f t="shared" si="6"/>
        <v>0</v>
      </c>
      <c r="S24" s="346">
        <f t="shared" si="6"/>
        <v>0</v>
      </c>
      <c r="T24" s="346">
        <f t="shared" si="6"/>
        <v>0</v>
      </c>
      <c r="U24" s="346">
        <f t="shared" si="6"/>
        <v>0</v>
      </c>
      <c r="V24" s="346">
        <f t="shared" si="6"/>
        <v>0</v>
      </c>
      <c r="W24" s="346">
        <f t="shared" si="6"/>
        <v>0</v>
      </c>
      <c r="X24" s="346">
        <f t="shared" si="6"/>
        <v>0</v>
      </c>
      <c r="Y24" s="346">
        <f t="shared" si="6"/>
        <v>0</v>
      </c>
      <c r="Z24" s="346">
        <f t="shared" si="6"/>
        <v>0</v>
      </c>
      <c r="AA24" s="346">
        <f t="shared" si="6"/>
        <v>0</v>
      </c>
      <c r="AB24" s="346">
        <f t="shared" si="6"/>
        <v>0</v>
      </c>
      <c r="AC24" s="346">
        <f t="shared" si="6"/>
        <v>0</v>
      </c>
      <c r="AD24" s="346">
        <f>AD43</f>
        <v>12.964416669999999</v>
      </c>
      <c r="AE24" s="346">
        <f t="shared" ref="AE24:BC24" si="7">AE43</f>
        <v>0</v>
      </c>
      <c r="AF24" s="346">
        <f t="shared" si="7"/>
        <v>0</v>
      </c>
      <c r="AG24" s="346">
        <f t="shared" si="7"/>
        <v>0</v>
      </c>
      <c r="AH24" s="346">
        <f t="shared" si="7"/>
        <v>0</v>
      </c>
      <c r="AI24" s="346">
        <f t="shared" si="7"/>
        <v>0</v>
      </c>
      <c r="AJ24" s="346">
        <f t="shared" si="7"/>
        <v>0</v>
      </c>
      <c r="AK24" s="346">
        <f t="shared" si="7"/>
        <v>0</v>
      </c>
      <c r="AL24" s="346">
        <f t="shared" si="7"/>
        <v>0</v>
      </c>
      <c r="AM24" s="346">
        <f t="shared" si="7"/>
        <v>0</v>
      </c>
      <c r="AN24" s="346">
        <f t="shared" si="7"/>
        <v>0</v>
      </c>
      <c r="AO24" s="346">
        <f t="shared" si="7"/>
        <v>0</v>
      </c>
      <c r="AP24" s="346">
        <f t="shared" si="7"/>
        <v>0</v>
      </c>
      <c r="AQ24" s="346">
        <f t="shared" si="7"/>
        <v>0</v>
      </c>
      <c r="AR24" s="346">
        <f t="shared" si="7"/>
        <v>0</v>
      </c>
      <c r="AS24" s="346">
        <f t="shared" si="7"/>
        <v>0</v>
      </c>
      <c r="AT24" s="346">
        <f t="shared" si="7"/>
        <v>0</v>
      </c>
      <c r="AU24" s="346">
        <f t="shared" si="7"/>
        <v>0</v>
      </c>
      <c r="AV24" s="346">
        <f t="shared" si="7"/>
        <v>0</v>
      </c>
      <c r="AW24" s="346">
        <f t="shared" si="7"/>
        <v>0</v>
      </c>
      <c r="AX24" s="346">
        <f t="shared" si="7"/>
        <v>0</v>
      </c>
      <c r="AY24" s="346">
        <f t="shared" si="7"/>
        <v>0</v>
      </c>
      <c r="AZ24" s="346">
        <f t="shared" si="7"/>
        <v>0</v>
      </c>
      <c r="BA24" s="346">
        <f t="shared" si="7"/>
        <v>0</v>
      </c>
      <c r="BB24" s="346">
        <f t="shared" si="7"/>
        <v>0</v>
      </c>
      <c r="BC24" s="346">
        <f t="shared" si="7"/>
        <v>0</v>
      </c>
      <c r="BD24" s="265"/>
      <c r="BE24" s="265"/>
      <c r="BF24" s="265"/>
      <c r="BG24" s="265"/>
      <c r="BH24" s="265"/>
      <c r="BI24" s="265"/>
      <c r="BJ24" s="265"/>
      <c r="BK24" s="265"/>
      <c r="BL24" s="265"/>
      <c r="BM24" s="265"/>
      <c r="BN24" s="265"/>
    </row>
    <row r="25" spans="1:66" ht="22.5" customHeight="1" x14ac:dyDescent="0.25">
      <c r="A25" s="284">
        <f>'13 Квартал Принятие ОС'!A26</f>
        <v>4</v>
      </c>
      <c r="B25" s="285" t="str">
        <f>'13 Квартал Принятие ОС'!B26</f>
        <v>НОВОЕ СТРОИТЕЛЬСТВО</v>
      </c>
      <c r="C25" s="345"/>
      <c r="D25" s="346">
        <f>D47</f>
        <v>0</v>
      </c>
      <c r="E25" s="346">
        <f t="shared" ref="E25:AC25" si="8">E47</f>
        <v>1.4840789760000002</v>
      </c>
      <c r="F25" s="346">
        <f t="shared" si="8"/>
        <v>0</v>
      </c>
      <c r="G25" s="346">
        <f t="shared" si="8"/>
        <v>1.4840789760000002</v>
      </c>
      <c r="H25" s="346">
        <f t="shared" si="8"/>
        <v>0</v>
      </c>
      <c r="I25" s="346">
        <f t="shared" si="8"/>
        <v>0</v>
      </c>
      <c r="J25" s="346">
        <f t="shared" si="8"/>
        <v>0</v>
      </c>
      <c r="K25" s="346">
        <f t="shared" si="8"/>
        <v>0</v>
      </c>
      <c r="L25" s="346">
        <f t="shared" si="8"/>
        <v>0</v>
      </c>
      <c r="M25" s="346">
        <f t="shared" si="8"/>
        <v>0</v>
      </c>
      <c r="N25" s="346">
        <f t="shared" si="8"/>
        <v>0</v>
      </c>
      <c r="O25" s="346">
        <f t="shared" si="8"/>
        <v>1.4840789760000002</v>
      </c>
      <c r="P25" s="346">
        <f t="shared" si="8"/>
        <v>0</v>
      </c>
      <c r="Q25" s="346">
        <f t="shared" si="8"/>
        <v>1.4840789760000002</v>
      </c>
      <c r="R25" s="346">
        <f t="shared" si="8"/>
        <v>0</v>
      </c>
      <c r="S25" s="346">
        <f t="shared" si="8"/>
        <v>0</v>
      </c>
      <c r="T25" s="346">
        <f t="shared" si="8"/>
        <v>0</v>
      </c>
      <c r="U25" s="346">
        <f t="shared" si="8"/>
        <v>0</v>
      </c>
      <c r="V25" s="346">
        <f t="shared" si="8"/>
        <v>0</v>
      </c>
      <c r="W25" s="346">
        <f t="shared" si="8"/>
        <v>0</v>
      </c>
      <c r="X25" s="346">
        <f t="shared" si="8"/>
        <v>0</v>
      </c>
      <c r="Y25" s="346">
        <f t="shared" si="8"/>
        <v>0</v>
      </c>
      <c r="Z25" s="346">
        <f t="shared" si="8"/>
        <v>0</v>
      </c>
      <c r="AA25" s="346">
        <f t="shared" si="8"/>
        <v>0</v>
      </c>
      <c r="AB25" s="346">
        <f t="shared" si="8"/>
        <v>0</v>
      </c>
      <c r="AC25" s="346">
        <f t="shared" si="8"/>
        <v>0</v>
      </c>
      <c r="AD25" s="346">
        <f>AD47</f>
        <v>0</v>
      </c>
      <c r="AE25" s="346">
        <f t="shared" ref="AE25:AQ25" si="9">AE47</f>
        <v>1.2367324800000001</v>
      </c>
      <c r="AF25" s="346">
        <f t="shared" si="9"/>
        <v>0</v>
      </c>
      <c r="AG25" s="346">
        <f t="shared" si="9"/>
        <v>1.2367324800000001</v>
      </c>
      <c r="AH25" s="346">
        <f t="shared" si="9"/>
        <v>0</v>
      </c>
      <c r="AI25" s="346">
        <f t="shared" si="9"/>
        <v>0</v>
      </c>
      <c r="AJ25" s="346">
        <f t="shared" si="9"/>
        <v>0</v>
      </c>
      <c r="AK25" s="346">
        <f t="shared" si="9"/>
        <v>0</v>
      </c>
      <c r="AL25" s="346">
        <f t="shared" si="9"/>
        <v>0</v>
      </c>
      <c r="AM25" s="346">
        <f t="shared" si="9"/>
        <v>0</v>
      </c>
      <c r="AN25" s="346">
        <f t="shared" si="9"/>
        <v>0</v>
      </c>
      <c r="AO25" s="346">
        <f t="shared" si="9"/>
        <v>1.2367324800000001</v>
      </c>
      <c r="AP25" s="346">
        <f t="shared" si="9"/>
        <v>0</v>
      </c>
      <c r="AQ25" s="346">
        <f t="shared" si="9"/>
        <v>1.2367324800000001</v>
      </c>
      <c r="AR25" s="346">
        <f t="shared" ref="AR25:BC25" si="10">AR47</f>
        <v>0</v>
      </c>
      <c r="AS25" s="346">
        <f t="shared" si="10"/>
        <v>0</v>
      </c>
      <c r="AT25" s="346">
        <f t="shared" si="10"/>
        <v>0</v>
      </c>
      <c r="AU25" s="346">
        <f t="shared" si="10"/>
        <v>0</v>
      </c>
      <c r="AV25" s="346">
        <f t="shared" si="10"/>
        <v>0</v>
      </c>
      <c r="AW25" s="346">
        <f t="shared" si="10"/>
        <v>0</v>
      </c>
      <c r="AX25" s="346">
        <f t="shared" si="10"/>
        <v>0</v>
      </c>
      <c r="AY25" s="346">
        <f t="shared" si="10"/>
        <v>0</v>
      </c>
      <c r="AZ25" s="346">
        <f t="shared" si="10"/>
        <v>0</v>
      </c>
      <c r="BA25" s="346">
        <f t="shared" si="10"/>
        <v>0</v>
      </c>
      <c r="BB25" s="346">
        <f t="shared" si="10"/>
        <v>0</v>
      </c>
      <c r="BC25" s="346">
        <f t="shared" si="10"/>
        <v>0</v>
      </c>
      <c r="BD25" s="265"/>
      <c r="BE25" s="265"/>
      <c r="BF25" s="265"/>
      <c r="BG25" s="265"/>
      <c r="BH25" s="265"/>
      <c r="BI25" s="265"/>
      <c r="BJ25" s="265"/>
      <c r="BK25" s="265"/>
      <c r="BL25" s="265"/>
      <c r="BM25" s="265"/>
      <c r="BN25" s="265"/>
    </row>
    <row r="26" spans="1:66" ht="39" customHeight="1" x14ac:dyDescent="0.25">
      <c r="A26" s="282">
        <f>'13 Квартал Принятие ОС'!A27</f>
        <v>1</v>
      </c>
      <c r="B26" s="282" t="str">
        <f>'13 Квартал Принятие ОС'!B27</f>
        <v>ДОСТРОЙКА, ДООБОРУДОВАНИЕ, МОДЕРНИЗАЦИЯ</v>
      </c>
      <c r="C26" s="345"/>
      <c r="D26" s="346">
        <f>D29+D30</f>
        <v>13.868181144000001</v>
      </c>
      <c r="E26" s="346">
        <f t="shared" ref="E26:AA26" si="11">SUM(E27:E28)</f>
        <v>0</v>
      </c>
      <c r="F26" s="346">
        <f t="shared" si="11"/>
        <v>0</v>
      </c>
      <c r="G26" s="346">
        <f t="shared" si="11"/>
        <v>0</v>
      </c>
      <c r="H26" s="346">
        <f t="shared" si="11"/>
        <v>0</v>
      </c>
      <c r="I26" s="346">
        <f t="shared" si="11"/>
        <v>0</v>
      </c>
      <c r="J26" s="346">
        <f t="shared" si="11"/>
        <v>0</v>
      </c>
      <c r="K26" s="346">
        <f t="shared" si="11"/>
        <v>0</v>
      </c>
      <c r="L26" s="346">
        <f t="shared" si="11"/>
        <v>0</v>
      </c>
      <c r="M26" s="346">
        <f t="shared" si="11"/>
        <v>0</v>
      </c>
      <c r="N26" s="346">
        <f t="shared" si="11"/>
        <v>0</v>
      </c>
      <c r="O26" s="346">
        <f t="shared" si="11"/>
        <v>0</v>
      </c>
      <c r="P26" s="346">
        <f t="shared" si="11"/>
        <v>0</v>
      </c>
      <c r="Q26" s="346">
        <f t="shared" si="11"/>
        <v>0</v>
      </c>
      <c r="R26" s="346">
        <f t="shared" si="11"/>
        <v>0</v>
      </c>
      <c r="S26" s="346">
        <f t="shared" si="11"/>
        <v>0</v>
      </c>
      <c r="T26" s="346">
        <f t="shared" si="11"/>
        <v>0</v>
      </c>
      <c r="U26" s="346">
        <f t="shared" si="11"/>
        <v>0</v>
      </c>
      <c r="V26" s="346">
        <f t="shared" si="11"/>
        <v>0</v>
      </c>
      <c r="W26" s="346">
        <f t="shared" si="11"/>
        <v>0</v>
      </c>
      <c r="X26" s="346">
        <f t="shared" si="11"/>
        <v>0</v>
      </c>
      <c r="Y26" s="346">
        <f t="shared" si="11"/>
        <v>0</v>
      </c>
      <c r="Z26" s="346">
        <f t="shared" si="11"/>
        <v>0</v>
      </c>
      <c r="AA26" s="346">
        <f t="shared" si="11"/>
        <v>0</v>
      </c>
      <c r="AB26" s="346">
        <f t="shared" ref="AB26" si="12">SUM(AB27:AB28)</f>
        <v>0</v>
      </c>
      <c r="AC26" s="346">
        <f t="shared" ref="AC26" si="13">SUM(AC27:AC28)</f>
        <v>0</v>
      </c>
      <c r="AD26" s="346">
        <f>AD29+AD30</f>
        <v>11.55681762</v>
      </c>
      <c r="AE26" s="346">
        <f t="shared" ref="AE26:BC26" si="14">SUM(AE27:AE28)</f>
        <v>0</v>
      </c>
      <c r="AF26" s="346">
        <f t="shared" si="14"/>
        <v>0</v>
      </c>
      <c r="AG26" s="346">
        <f t="shared" si="14"/>
        <v>0</v>
      </c>
      <c r="AH26" s="346">
        <f t="shared" si="14"/>
        <v>0</v>
      </c>
      <c r="AI26" s="346">
        <f t="shared" si="14"/>
        <v>0</v>
      </c>
      <c r="AJ26" s="346">
        <f t="shared" si="14"/>
        <v>0</v>
      </c>
      <c r="AK26" s="346">
        <f t="shared" si="14"/>
        <v>0</v>
      </c>
      <c r="AL26" s="346">
        <f t="shared" si="14"/>
        <v>0</v>
      </c>
      <c r="AM26" s="346">
        <f t="shared" si="14"/>
        <v>0</v>
      </c>
      <c r="AN26" s="346">
        <f t="shared" si="14"/>
        <v>0</v>
      </c>
      <c r="AO26" s="346">
        <f t="shared" si="14"/>
        <v>0</v>
      </c>
      <c r="AP26" s="346">
        <f t="shared" si="14"/>
        <v>0</v>
      </c>
      <c r="AQ26" s="346">
        <f t="shared" si="14"/>
        <v>0</v>
      </c>
      <c r="AR26" s="346">
        <f t="shared" si="14"/>
        <v>0</v>
      </c>
      <c r="AS26" s="346">
        <f t="shared" si="14"/>
        <v>0</v>
      </c>
      <c r="AT26" s="346">
        <f t="shared" si="14"/>
        <v>0</v>
      </c>
      <c r="AU26" s="346">
        <f t="shared" si="14"/>
        <v>0</v>
      </c>
      <c r="AV26" s="346">
        <f t="shared" si="14"/>
        <v>0</v>
      </c>
      <c r="AW26" s="346">
        <f t="shared" si="14"/>
        <v>0</v>
      </c>
      <c r="AX26" s="346">
        <f t="shared" si="14"/>
        <v>0</v>
      </c>
      <c r="AY26" s="346">
        <f t="shared" si="14"/>
        <v>0</v>
      </c>
      <c r="AZ26" s="346">
        <f t="shared" si="14"/>
        <v>0</v>
      </c>
      <c r="BA26" s="346">
        <f t="shared" si="14"/>
        <v>0</v>
      </c>
      <c r="BB26" s="346">
        <f t="shared" si="14"/>
        <v>0</v>
      </c>
      <c r="BC26" s="346">
        <f t="shared" si="14"/>
        <v>0</v>
      </c>
      <c r="BD26" s="265"/>
      <c r="BE26" s="265"/>
      <c r="BF26" s="265"/>
      <c r="BG26" s="265"/>
      <c r="BH26" s="265"/>
      <c r="BI26" s="265"/>
      <c r="BJ26" s="265"/>
      <c r="BK26" s="265"/>
      <c r="BL26" s="265"/>
      <c r="BM26" s="265"/>
      <c r="BN26" s="265"/>
    </row>
    <row r="27" spans="1:66" ht="39" hidden="1" customHeight="1" x14ac:dyDescent="0.25">
      <c r="A27" s="282">
        <f>'10 Квартал Финансирование '!A26</f>
        <v>0</v>
      </c>
      <c r="B27" s="291">
        <f>'10 Квартал Финансирование '!B26</f>
        <v>0</v>
      </c>
      <c r="C27" s="345">
        <f>'10 Квартал Финансирование '!C26</f>
        <v>0</v>
      </c>
      <c r="D27" s="346">
        <f>'10 Квартал Финансирование '!G26</f>
        <v>0</v>
      </c>
      <c r="E27" s="346">
        <f>J27+O27+T27+Y27</f>
        <v>0</v>
      </c>
      <c r="F27" s="346">
        <v>0</v>
      </c>
      <c r="G27" s="346">
        <f>L27+Q27+V27+AA27</f>
        <v>0</v>
      </c>
      <c r="H27" s="346">
        <v>0</v>
      </c>
      <c r="I27" s="346">
        <v>0</v>
      </c>
      <c r="J27" s="346">
        <v>0</v>
      </c>
      <c r="K27" s="346">
        <v>0</v>
      </c>
      <c r="L27" s="346">
        <v>0</v>
      </c>
      <c r="M27" s="346">
        <v>0</v>
      </c>
      <c r="N27" s="346">
        <v>0</v>
      </c>
      <c r="O27" s="346">
        <v>0</v>
      </c>
      <c r="P27" s="346">
        <v>0</v>
      </c>
      <c r="Q27" s="346">
        <v>0</v>
      </c>
      <c r="R27" s="346">
        <v>0</v>
      </c>
      <c r="S27" s="346">
        <v>0</v>
      </c>
      <c r="T27" s="346">
        <v>0</v>
      </c>
      <c r="U27" s="346">
        <v>0</v>
      </c>
      <c r="V27" s="346">
        <v>0</v>
      </c>
      <c r="W27" s="346">
        <v>0</v>
      </c>
      <c r="X27" s="346">
        <v>0</v>
      </c>
      <c r="Y27" s="346">
        <f>Z27+AA27+AB27+AC27</f>
        <v>0</v>
      </c>
      <c r="Z27" s="346">
        <v>0</v>
      </c>
      <c r="AA27" s="346">
        <f>'10 Квартал Финансирование '!P26</f>
        <v>0</v>
      </c>
      <c r="AB27" s="346">
        <v>0</v>
      </c>
      <c r="AC27" s="346">
        <v>0</v>
      </c>
      <c r="AD27" s="346">
        <f>'12 Квартал Освоение'!H26</f>
        <v>0</v>
      </c>
      <c r="AE27" s="346">
        <f>AF27+AG27+AH27+AI27</f>
        <v>0</v>
      </c>
      <c r="AF27" s="346">
        <v>0</v>
      </c>
      <c r="AG27" s="347">
        <f>AL27+AQ27+AV27+BA27</f>
        <v>0</v>
      </c>
      <c r="AH27" s="346">
        <v>0</v>
      </c>
      <c r="AI27" s="346">
        <v>0</v>
      </c>
      <c r="AJ27" s="346">
        <v>0</v>
      </c>
      <c r="AK27" s="346">
        <v>0</v>
      </c>
      <c r="AL27" s="346">
        <v>0</v>
      </c>
      <c r="AM27" s="346">
        <v>0</v>
      </c>
      <c r="AN27" s="346">
        <v>0</v>
      </c>
      <c r="AO27" s="346">
        <v>0</v>
      </c>
      <c r="AP27" s="346">
        <v>0</v>
      </c>
      <c r="AQ27" s="346">
        <v>0</v>
      </c>
      <c r="AR27" s="346">
        <v>0</v>
      </c>
      <c r="AS27" s="346">
        <v>0</v>
      </c>
      <c r="AT27" s="346">
        <v>0</v>
      </c>
      <c r="AU27" s="346">
        <v>0</v>
      </c>
      <c r="AV27" s="346">
        <v>0</v>
      </c>
      <c r="AW27" s="346">
        <v>0</v>
      </c>
      <c r="AX27" s="346">
        <v>0</v>
      </c>
      <c r="AY27" s="346">
        <f>AZ27+BA27+BB27+BC27</f>
        <v>0</v>
      </c>
      <c r="AZ27" s="346">
        <v>0</v>
      </c>
      <c r="BA27" s="346">
        <f>'12 Квартал Освоение'!Q26</f>
        <v>0</v>
      </c>
      <c r="BB27" s="346">
        <v>0</v>
      </c>
      <c r="BC27" s="346">
        <v>0</v>
      </c>
      <c r="BD27" s="265"/>
      <c r="BE27" s="265"/>
      <c r="BF27" s="265"/>
      <c r="BG27" s="265"/>
      <c r="BH27" s="265"/>
      <c r="BI27" s="265"/>
      <c r="BJ27" s="265"/>
      <c r="BK27" s="265"/>
      <c r="BL27" s="265"/>
      <c r="BM27" s="265"/>
      <c r="BN27" s="265"/>
    </row>
    <row r="28" spans="1:66" ht="39" hidden="1" customHeight="1" x14ac:dyDescent="0.25">
      <c r="A28" s="282">
        <f>'10 Квартал Финансирование '!A27</f>
        <v>0</v>
      </c>
      <c r="B28" s="291">
        <f>'10 Квартал Финансирование '!B27</f>
        <v>0</v>
      </c>
      <c r="C28" s="345">
        <f>'10 Квартал Финансирование '!C27</f>
        <v>0</v>
      </c>
      <c r="D28" s="346">
        <f>'10 Квартал Финансирование '!G27</f>
        <v>0</v>
      </c>
      <c r="E28" s="346">
        <f>J28+O28+T28+Y28</f>
        <v>0</v>
      </c>
      <c r="F28" s="346">
        <v>0</v>
      </c>
      <c r="G28" s="346">
        <f>L28+Q28+V28+AA28</f>
        <v>0</v>
      </c>
      <c r="H28" s="346">
        <v>0</v>
      </c>
      <c r="I28" s="346">
        <v>0</v>
      </c>
      <c r="J28" s="346">
        <v>0</v>
      </c>
      <c r="K28" s="346">
        <v>0</v>
      </c>
      <c r="L28" s="346">
        <v>0</v>
      </c>
      <c r="M28" s="346">
        <v>0</v>
      </c>
      <c r="N28" s="346">
        <v>0</v>
      </c>
      <c r="O28" s="346">
        <v>0</v>
      </c>
      <c r="P28" s="346">
        <v>0</v>
      </c>
      <c r="Q28" s="346">
        <v>0</v>
      </c>
      <c r="R28" s="346">
        <v>0</v>
      </c>
      <c r="S28" s="346">
        <v>0</v>
      </c>
      <c r="T28" s="346">
        <v>0</v>
      </c>
      <c r="U28" s="346">
        <v>0</v>
      </c>
      <c r="V28" s="346">
        <v>0</v>
      </c>
      <c r="W28" s="346">
        <v>0</v>
      </c>
      <c r="X28" s="346">
        <v>0</v>
      </c>
      <c r="Y28" s="346">
        <f>Z28+AA28+AB28+AC28</f>
        <v>0</v>
      </c>
      <c r="Z28" s="346">
        <v>0</v>
      </c>
      <c r="AA28" s="346">
        <f>'10 Квартал Финансирование '!P27</f>
        <v>0</v>
      </c>
      <c r="AB28" s="346">
        <v>0</v>
      </c>
      <c r="AC28" s="346">
        <v>0</v>
      </c>
      <c r="AD28" s="346">
        <f>'12 Квартал Освоение'!H27</f>
        <v>0</v>
      </c>
      <c r="AE28" s="346">
        <f>AF28+AG28+AH28+AI28</f>
        <v>0</v>
      </c>
      <c r="AF28" s="346">
        <v>0</v>
      </c>
      <c r="AG28" s="347">
        <f>AL28+AQ28+AV28+BA28</f>
        <v>0</v>
      </c>
      <c r="AH28" s="346">
        <v>0</v>
      </c>
      <c r="AI28" s="346">
        <v>0</v>
      </c>
      <c r="AJ28" s="346">
        <v>0</v>
      </c>
      <c r="AK28" s="346">
        <v>0</v>
      </c>
      <c r="AL28" s="346">
        <v>0</v>
      </c>
      <c r="AM28" s="346">
        <v>0</v>
      </c>
      <c r="AN28" s="346">
        <v>0</v>
      </c>
      <c r="AO28" s="346">
        <v>0</v>
      </c>
      <c r="AP28" s="346">
        <v>0</v>
      </c>
      <c r="AQ28" s="346">
        <v>0</v>
      </c>
      <c r="AR28" s="346">
        <v>0</v>
      </c>
      <c r="AS28" s="346">
        <v>0</v>
      </c>
      <c r="AT28" s="346">
        <v>0</v>
      </c>
      <c r="AU28" s="346">
        <v>0</v>
      </c>
      <c r="AV28" s="346">
        <v>0</v>
      </c>
      <c r="AW28" s="346">
        <v>0</v>
      </c>
      <c r="AX28" s="346">
        <v>0</v>
      </c>
      <c r="AY28" s="346">
        <f>AZ28+BA28+BB28+BC28</f>
        <v>0</v>
      </c>
      <c r="AZ28" s="346">
        <v>0</v>
      </c>
      <c r="BA28" s="346">
        <f>'12 Квартал Освоение'!Q27</f>
        <v>0</v>
      </c>
      <c r="BB28" s="346">
        <v>0</v>
      </c>
      <c r="BC28" s="346">
        <v>0</v>
      </c>
      <c r="BD28" s="265"/>
      <c r="BE28" s="265"/>
      <c r="BF28" s="265"/>
      <c r="BG28" s="265"/>
      <c r="BH28" s="265"/>
      <c r="BI28" s="265"/>
      <c r="BJ28" s="265"/>
      <c r="BK28" s="265"/>
      <c r="BL28" s="265"/>
      <c r="BM28" s="265"/>
      <c r="BN28" s="265"/>
    </row>
    <row r="29" spans="1:66" ht="39" customHeight="1" x14ac:dyDescent="0.25">
      <c r="A29" s="348" t="str">
        <f>'10 Квартал Финансирование '!A28</f>
        <v>1.1</v>
      </c>
      <c r="B29" s="349" t="str">
        <f>'10 Квартал Финансирование '!B28</f>
        <v xml:space="preserve">Установка интеллектуальной системы учета электроэнергии </v>
      </c>
      <c r="C29" s="350" t="str">
        <f>'10 Квартал Финансирование '!C28</f>
        <v>K_KSK2020_004</v>
      </c>
      <c r="D29" s="346">
        <f>'10 Квартал Финансирование '!G28</f>
        <v>6.6031389240000005</v>
      </c>
      <c r="E29" s="346">
        <v>0</v>
      </c>
      <c r="F29" s="346">
        <v>0</v>
      </c>
      <c r="G29" s="346">
        <v>0</v>
      </c>
      <c r="H29" s="346">
        <v>0</v>
      </c>
      <c r="I29" s="346">
        <v>0</v>
      </c>
      <c r="J29" s="346">
        <v>0</v>
      </c>
      <c r="K29" s="346">
        <v>0</v>
      </c>
      <c r="L29" s="346">
        <v>0</v>
      </c>
      <c r="M29" s="346">
        <v>0</v>
      </c>
      <c r="N29" s="346">
        <v>0</v>
      </c>
      <c r="O29" s="346">
        <v>0</v>
      </c>
      <c r="P29" s="346">
        <v>0</v>
      </c>
      <c r="Q29" s="346">
        <v>0</v>
      </c>
      <c r="R29" s="346">
        <v>0</v>
      </c>
      <c r="S29" s="346">
        <v>0</v>
      </c>
      <c r="T29" s="346">
        <v>0</v>
      </c>
      <c r="U29" s="346">
        <v>0</v>
      </c>
      <c r="V29" s="346">
        <v>0</v>
      </c>
      <c r="W29" s="346">
        <v>0</v>
      </c>
      <c r="X29" s="346">
        <v>0</v>
      </c>
      <c r="Y29" s="346">
        <v>0</v>
      </c>
      <c r="Z29" s="346">
        <v>0</v>
      </c>
      <c r="AA29" s="346">
        <v>0</v>
      </c>
      <c r="AB29" s="346">
        <v>0</v>
      </c>
      <c r="AC29" s="346">
        <v>0</v>
      </c>
      <c r="AD29" s="346">
        <f>D29/1.2</f>
        <v>5.5026157700000002</v>
      </c>
      <c r="AE29" s="346">
        <v>0</v>
      </c>
      <c r="AF29" s="346">
        <v>0</v>
      </c>
      <c r="AG29" s="346">
        <v>0</v>
      </c>
      <c r="AH29" s="346">
        <v>0</v>
      </c>
      <c r="AI29" s="346">
        <v>0</v>
      </c>
      <c r="AJ29" s="346">
        <v>0</v>
      </c>
      <c r="AK29" s="346">
        <v>0</v>
      </c>
      <c r="AL29" s="346">
        <v>0</v>
      </c>
      <c r="AM29" s="346">
        <v>0</v>
      </c>
      <c r="AN29" s="346">
        <v>0</v>
      </c>
      <c r="AO29" s="346">
        <v>0</v>
      </c>
      <c r="AP29" s="346">
        <v>0</v>
      </c>
      <c r="AQ29" s="346">
        <v>0</v>
      </c>
      <c r="AR29" s="346">
        <v>0</v>
      </c>
      <c r="AS29" s="346">
        <v>0</v>
      </c>
      <c r="AT29" s="346">
        <v>0</v>
      </c>
      <c r="AU29" s="346">
        <v>0</v>
      </c>
      <c r="AV29" s="346">
        <v>0</v>
      </c>
      <c r="AW29" s="346">
        <v>0</v>
      </c>
      <c r="AX29" s="346">
        <v>0</v>
      </c>
      <c r="AY29" s="346">
        <v>0</v>
      </c>
      <c r="AZ29" s="346">
        <v>0</v>
      </c>
      <c r="BA29" s="346">
        <v>0</v>
      </c>
      <c r="BB29" s="346">
        <v>0</v>
      </c>
      <c r="BC29" s="346">
        <v>0</v>
      </c>
      <c r="BD29" s="265"/>
      <c r="BE29" s="265"/>
      <c r="BF29" s="265"/>
      <c r="BG29" s="265"/>
      <c r="BH29" s="265"/>
      <c r="BI29" s="265"/>
      <c r="BJ29" s="265"/>
      <c r="BK29" s="265"/>
      <c r="BL29" s="265"/>
      <c r="BM29" s="265"/>
      <c r="BN29" s="265"/>
    </row>
    <row r="30" spans="1:66" ht="39" customHeight="1" x14ac:dyDescent="0.25">
      <c r="A30" s="348" t="str">
        <f>'10 Квартал Финансирование '!A29</f>
        <v>1.2</v>
      </c>
      <c r="B30" s="349" t="str">
        <f>'10 Квартал Финансирование '!B29</f>
        <v>Монтаж опто-волоконной линии</v>
      </c>
      <c r="C30" s="350" t="str">
        <f>'10 Квартал Финансирование '!C29</f>
        <v>K_KSK2020_006</v>
      </c>
      <c r="D30" s="346">
        <f>'10 Квартал Финансирование '!G29</f>
        <v>7.2650422199999998</v>
      </c>
      <c r="E30" s="346">
        <v>0</v>
      </c>
      <c r="F30" s="346">
        <v>0</v>
      </c>
      <c r="G30" s="346">
        <v>0</v>
      </c>
      <c r="H30" s="346">
        <v>0</v>
      </c>
      <c r="I30" s="346">
        <v>0</v>
      </c>
      <c r="J30" s="346">
        <v>0</v>
      </c>
      <c r="K30" s="346">
        <v>0</v>
      </c>
      <c r="L30" s="346">
        <v>0</v>
      </c>
      <c r="M30" s="346">
        <v>0</v>
      </c>
      <c r="N30" s="346">
        <v>0</v>
      </c>
      <c r="O30" s="346">
        <v>0</v>
      </c>
      <c r="P30" s="346">
        <v>0</v>
      </c>
      <c r="Q30" s="346">
        <v>0</v>
      </c>
      <c r="R30" s="346">
        <v>0</v>
      </c>
      <c r="S30" s="346">
        <v>0</v>
      </c>
      <c r="T30" s="346">
        <v>0</v>
      </c>
      <c r="U30" s="346">
        <v>0</v>
      </c>
      <c r="V30" s="346">
        <v>0</v>
      </c>
      <c r="W30" s="346">
        <v>0</v>
      </c>
      <c r="X30" s="346">
        <v>0</v>
      </c>
      <c r="Y30" s="346">
        <v>0</v>
      </c>
      <c r="Z30" s="346">
        <v>0</v>
      </c>
      <c r="AA30" s="346">
        <v>0</v>
      </c>
      <c r="AB30" s="346">
        <v>0</v>
      </c>
      <c r="AC30" s="346">
        <v>0</v>
      </c>
      <c r="AD30" s="346">
        <f>D30/1.2</f>
        <v>6.0542018500000001</v>
      </c>
      <c r="AE30" s="346">
        <v>0</v>
      </c>
      <c r="AF30" s="346">
        <v>0</v>
      </c>
      <c r="AG30" s="346">
        <v>0</v>
      </c>
      <c r="AH30" s="346">
        <v>0</v>
      </c>
      <c r="AI30" s="346">
        <v>0</v>
      </c>
      <c r="AJ30" s="346">
        <v>0</v>
      </c>
      <c r="AK30" s="346">
        <v>0</v>
      </c>
      <c r="AL30" s="346">
        <v>0</v>
      </c>
      <c r="AM30" s="346">
        <v>0</v>
      </c>
      <c r="AN30" s="346">
        <v>0</v>
      </c>
      <c r="AO30" s="346">
        <v>0</v>
      </c>
      <c r="AP30" s="346">
        <v>0</v>
      </c>
      <c r="AQ30" s="346">
        <v>0</v>
      </c>
      <c r="AR30" s="346">
        <v>0</v>
      </c>
      <c r="AS30" s="346">
        <v>0</v>
      </c>
      <c r="AT30" s="346">
        <v>0</v>
      </c>
      <c r="AU30" s="346">
        <v>0</v>
      </c>
      <c r="AV30" s="346">
        <v>0</v>
      </c>
      <c r="AW30" s="346">
        <v>0</v>
      </c>
      <c r="AX30" s="346">
        <v>0</v>
      </c>
      <c r="AY30" s="346">
        <v>0</v>
      </c>
      <c r="AZ30" s="346">
        <v>0</v>
      </c>
      <c r="BA30" s="346">
        <v>0</v>
      </c>
      <c r="BB30" s="346">
        <v>0</v>
      </c>
      <c r="BC30" s="346">
        <v>0</v>
      </c>
      <c r="BD30" s="265"/>
      <c r="BE30" s="265"/>
      <c r="BF30" s="265"/>
      <c r="BG30" s="265"/>
      <c r="BH30" s="265"/>
      <c r="BI30" s="265"/>
      <c r="BJ30" s="265"/>
      <c r="BK30" s="265"/>
      <c r="BL30" s="265"/>
      <c r="BM30" s="265"/>
      <c r="BN30" s="265"/>
    </row>
    <row r="31" spans="1:66" s="288" customFormat="1" ht="29.25" customHeight="1" x14ac:dyDescent="0.25">
      <c r="A31" s="282">
        <f>'13 Квартал Принятие ОС'!A32</f>
        <v>2</v>
      </c>
      <c r="B31" s="282" t="str">
        <f>'13 Квартал Принятие ОС'!B32</f>
        <v>РЕКОНСТРУКЦИЯ</v>
      </c>
      <c r="C31" s="350"/>
      <c r="D31" s="346">
        <f>D32+D33+D42</f>
        <v>35.639177748000002</v>
      </c>
      <c r="E31" s="346">
        <f>SUM(E32:E41)</f>
        <v>0</v>
      </c>
      <c r="F31" s="346">
        <f t="shared" ref="F31:AC31" si="15">SUM(F32:F35)</f>
        <v>0</v>
      </c>
      <c r="G31" s="346">
        <f>SUM(G32:G41)</f>
        <v>0</v>
      </c>
      <c r="H31" s="346">
        <f t="shared" si="15"/>
        <v>0</v>
      </c>
      <c r="I31" s="346">
        <f t="shared" si="15"/>
        <v>0</v>
      </c>
      <c r="J31" s="346">
        <f t="shared" si="15"/>
        <v>0</v>
      </c>
      <c r="K31" s="346">
        <f t="shared" si="15"/>
        <v>0</v>
      </c>
      <c r="L31" s="346">
        <f t="shared" si="15"/>
        <v>0</v>
      </c>
      <c r="M31" s="346">
        <f t="shared" si="15"/>
        <v>0</v>
      </c>
      <c r="N31" s="346">
        <f t="shared" si="15"/>
        <v>0</v>
      </c>
      <c r="O31" s="346">
        <f t="shared" si="15"/>
        <v>0</v>
      </c>
      <c r="P31" s="346">
        <f t="shared" si="15"/>
        <v>0</v>
      </c>
      <c r="Q31" s="346">
        <f t="shared" si="15"/>
        <v>0</v>
      </c>
      <c r="R31" s="346">
        <f t="shared" si="15"/>
        <v>0</v>
      </c>
      <c r="S31" s="346">
        <f t="shared" si="15"/>
        <v>0</v>
      </c>
      <c r="T31" s="346">
        <f t="shared" si="15"/>
        <v>0</v>
      </c>
      <c r="U31" s="346">
        <f t="shared" si="15"/>
        <v>0</v>
      </c>
      <c r="V31" s="346">
        <f t="shared" si="15"/>
        <v>0</v>
      </c>
      <c r="W31" s="346">
        <f t="shared" si="15"/>
        <v>0</v>
      </c>
      <c r="X31" s="346">
        <f t="shared" si="15"/>
        <v>0</v>
      </c>
      <c r="Y31" s="346">
        <f>SUM(Y32:Y41)</f>
        <v>0</v>
      </c>
      <c r="Z31" s="346">
        <f t="shared" si="15"/>
        <v>0</v>
      </c>
      <c r="AA31" s="346">
        <f>SUM(AA32:AA41)</f>
        <v>0</v>
      </c>
      <c r="AB31" s="346">
        <f t="shared" si="15"/>
        <v>0</v>
      </c>
      <c r="AC31" s="346">
        <f t="shared" si="15"/>
        <v>0</v>
      </c>
      <c r="AD31" s="346">
        <f>AD32+AD33+AD42</f>
        <v>29.699314790000003</v>
      </c>
      <c r="AE31" s="346">
        <f t="shared" ref="AE31:AI31" si="16">SUM(AE32:AE41)</f>
        <v>0</v>
      </c>
      <c r="AF31" s="346">
        <f t="shared" si="16"/>
        <v>0</v>
      </c>
      <c r="AG31" s="346">
        <f t="shared" si="16"/>
        <v>0</v>
      </c>
      <c r="AH31" s="346">
        <f t="shared" si="16"/>
        <v>0</v>
      </c>
      <c r="AI31" s="346">
        <f t="shared" si="16"/>
        <v>0</v>
      </c>
      <c r="AJ31" s="346">
        <f t="shared" ref="AJ31" si="17">SUM(AJ32:AJ41)</f>
        <v>0</v>
      </c>
      <c r="AK31" s="346">
        <f t="shared" ref="AK31" si="18">SUM(AK32:AK41)</f>
        <v>0</v>
      </c>
      <c r="AL31" s="346">
        <f t="shared" ref="AL31" si="19">SUM(AL32:AL41)</f>
        <v>0</v>
      </c>
      <c r="AM31" s="346">
        <f t="shared" ref="AM31" si="20">SUM(AM32:AM41)</f>
        <v>0</v>
      </c>
      <c r="AN31" s="346">
        <f t="shared" ref="AN31" si="21">SUM(AN32:AN41)</f>
        <v>0</v>
      </c>
      <c r="AO31" s="346">
        <f t="shared" ref="AO31" si="22">SUM(AO32:AO41)</f>
        <v>0</v>
      </c>
      <c r="AP31" s="346">
        <f t="shared" ref="AP31" si="23">SUM(AP32:AP41)</f>
        <v>0</v>
      </c>
      <c r="AQ31" s="346">
        <f t="shared" ref="AQ31" si="24">SUM(AQ32:AQ41)</f>
        <v>0</v>
      </c>
      <c r="AR31" s="346">
        <f t="shared" ref="AR31" si="25">SUM(AR32:AR41)</f>
        <v>0</v>
      </c>
      <c r="AS31" s="346">
        <f t="shared" ref="AS31" si="26">SUM(AS32:AS41)</f>
        <v>0</v>
      </c>
      <c r="AT31" s="346">
        <f t="shared" ref="AT31" si="27">SUM(AT32:AT41)</f>
        <v>0</v>
      </c>
      <c r="AU31" s="346">
        <f t="shared" ref="AU31" si="28">SUM(AU32:AU41)</f>
        <v>0</v>
      </c>
      <c r="AV31" s="346">
        <f t="shared" ref="AV31" si="29">SUM(AV32:AV41)</f>
        <v>0</v>
      </c>
      <c r="AW31" s="346">
        <f t="shared" ref="AW31" si="30">SUM(AW32:AW41)</f>
        <v>0</v>
      </c>
      <c r="AX31" s="346">
        <f t="shared" ref="AX31" si="31">SUM(AX32:AX41)</f>
        <v>0</v>
      </c>
      <c r="AY31" s="346">
        <f t="shared" ref="AY31" si="32">SUM(AY32:AY41)</f>
        <v>0</v>
      </c>
      <c r="AZ31" s="346">
        <f t="shared" ref="AZ31" si="33">SUM(AZ32:AZ41)</f>
        <v>0</v>
      </c>
      <c r="BA31" s="346">
        <f t="shared" ref="BA31" si="34">SUM(BA32:BA41)</f>
        <v>0</v>
      </c>
      <c r="BB31" s="346">
        <f t="shared" ref="BB31" si="35">SUM(BB32:BB41)</f>
        <v>0</v>
      </c>
      <c r="BC31" s="346">
        <f t="shared" ref="BC31" si="36">SUM(BC32:BC41)</f>
        <v>0</v>
      </c>
    </row>
    <row r="32" spans="1:66" s="288" customFormat="1" ht="36" customHeight="1" x14ac:dyDescent="0.25">
      <c r="A32" s="348" t="s">
        <v>288</v>
      </c>
      <c r="B32" s="291" t="str">
        <f>'10 Квартал Финансирование '!B39</f>
        <v>Реконструкция РП-5 с установкой оборудования телемеханики</v>
      </c>
      <c r="C32" s="351" t="str">
        <f>'10 Квартал Финансирование '!C39</f>
        <v>O_KSK2024_001</v>
      </c>
      <c r="D32" s="346">
        <f>'10 Квартал Финансирование '!D39</f>
        <v>14.637089423999999</v>
      </c>
      <c r="E32" s="346">
        <f>J32+O32+T32+Y32</f>
        <v>0</v>
      </c>
      <c r="F32" s="346">
        <v>0</v>
      </c>
      <c r="G32" s="346">
        <f>L32+Q32+V32+AA32</f>
        <v>0</v>
      </c>
      <c r="H32" s="346">
        <v>0</v>
      </c>
      <c r="I32" s="346">
        <v>0</v>
      </c>
      <c r="J32" s="346">
        <v>0</v>
      </c>
      <c r="K32" s="346">
        <v>0</v>
      </c>
      <c r="L32" s="346">
        <v>0</v>
      </c>
      <c r="M32" s="346">
        <v>0</v>
      </c>
      <c r="N32" s="346">
        <v>0</v>
      </c>
      <c r="O32" s="346">
        <v>0</v>
      </c>
      <c r="P32" s="346">
        <v>0</v>
      </c>
      <c r="Q32" s="346">
        <v>0</v>
      </c>
      <c r="R32" s="346">
        <v>0</v>
      </c>
      <c r="S32" s="346">
        <v>0</v>
      </c>
      <c r="T32" s="346">
        <v>0</v>
      </c>
      <c r="U32" s="346">
        <v>0</v>
      </c>
      <c r="V32" s="346">
        <v>0</v>
      </c>
      <c r="W32" s="346">
        <v>0</v>
      </c>
      <c r="X32" s="346">
        <v>0</v>
      </c>
      <c r="Y32" s="346">
        <f>Z32+AA32+AB32+AC32</f>
        <v>0</v>
      </c>
      <c r="Z32" s="346">
        <v>0</v>
      </c>
      <c r="AA32" s="346">
        <v>0</v>
      </c>
      <c r="AB32" s="346">
        <v>0</v>
      </c>
      <c r="AC32" s="346">
        <v>0</v>
      </c>
      <c r="AD32" s="346">
        <f>'12 Квартал Освоение'!H31</f>
        <v>12.19757452</v>
      </c>
      <c r="AE32" s="346">
        <f>AF32+AG32+AH32+AI32</f>
        <v>0</v>
      </c>
      <c r="AF32" s="346">
        <v>0</v>
      </c>
      <c r="AG32" s="347">
        <f>AL32+AQ32+AV32+BA32</f>
        <v>0</v>
      </c>
      <c r="AH32" s="346">
        <v>0</v>
      </c>
      <c r="AI32" s="346">
        <v>0</v>
      </c>
      <c r="AJ32" s="346">
        <v>0</v>
      </c>
      <c r="AK32" s="346">
        <v>0</v>
      </c>
      <c r="AL32" s="346">
        <v>0</v>
      </c>
      <c r="AM32" s="346">
        <v>0</v>
      </c>
      <c r="AN32" s="346">
        <v>0</v>
      </c>
      <c r="AO32" s="346">
        <v>0</v>
      </c>
      <c r="AP32" s="346">
        <v>0</v>
      </c>
      <c r="AQ32" s="346">
        <v>0</v>
      </c>
      <c r="AR32" s="346">
        <v>0</v>
      </c>
      <c r="AS32" s="346">
        <v>0</v>
      </c>
      <c r="AT32" s="346">
        <v>0</v>
      </c>
      <c r="AU32" s="346">
        <v>0</v>
      </c>
      <c r="AV32" s="346">
        <v>0</v>
      </c>
      <c r="AW32" s="346">
        <v>0</v>
      </c>
      <c r="AX32" s="346">
        <v>0</v>
      </c>
      <c r="AY32" s="346">
        <f>AZ32+BA32+BB32+BC32</f>
        <v>0</v>
      </c>
      <c r="AZ32" s="346">
        <v>0</v>
      </c>
      <c r="BA32" s="346">
        <f>'12 Квартал Освоение'!Q31</f>
        <v>0</v>
      </c>
      <c r="BB32" s="346">
        <v>0</v>
      </c>
      <c r="BC32" s="346">
        <v>0</v>
      </c>
    </row>
    <row r="33" spans="1:55" s="288" customFormat="1" ht="29.25" customHeight="1" x14ac:dyDescent="0.25">
      <c r="A33" s="348" t="s">
        <v>293</v>
      </c>
      <c r="B33" s="291" t="str">
        <f>'10 Квартал Финансирование '!B40</f>
        <v>Реконструкция ВЛ 0,4 пос. Аликоновка</v>
      </c>
      <c r="C33" s="350" t="str">
        <f>'10 Квартал Финансирование '!C40</f>
        <v>L_KSK2021_005</v>
      </c>
      <c r="D33" s="346">
        <f>'10 Квартал Финансирование '!D40</f>
        <v>16.543658256000001</v>
      </c>
      <c r="E33" s="346">
        <f t="shared" ref="E33" si="37">J33+O33+T33+Y33</f>
        <v>0</v>
      </c>
      <c r="F33" s="346">
        <v>0</v>
      </c>
      <c r="G33" s="346">
        <f t="shared" ref="G33" si="38">L33+Q33+V33+AA33</f>
        <v>0</v>
      </c>
      <c r="H33" s="346">
        <v>0</v>
      </c>
      <c r="I33" s="346">
        <v>0</v>
      </c>
      <c r="J33" s="346">
        <v>0</v>
      </c>
      <c r="K33" s="346">
        <v>0</v>
      </c>
      <c r="L33" s="346">
        <v>0</v>
      </c>
      <c r="M33" s="346">
        <v>0</v>
      </c>
      <c r="N33" s="346">
        <v>0</v>
      </c>
      <c r="O33" s="346">
        <v>0</v>
      </c>
      <c r="P33" s="346">
        <v>0</v>
      </c>
      <c r="Q33" s="346">
        <v>0</v>
      </c>
      <c r="R33" s="346">
        <v>0</v>
      </c>
      <c r="S33" s="346">
        <v>0</v>
      </c>
      <c r="T33" s="346">
        <v>0</v>
      </c>
      <c r="U33" s="346">
        <v>0</v>
      </c>
      <c r="V33" s="346">
        <v>0</v>
      </c>
      <c r="W33" s="346">
        <v>0</v>
      </c>
      <c r="X33" s="346">
        <v>0</v>
      </c>
      <c r="Y33" s="346">
        <f t="shared" ref="Y33" si="39">Z33+AA33+AB33+AC33</f>
        <v>0</v>
      </c>
      <c r="Z33" s="346">
        <v>0</v>
      </c>
      <c r="AA33" s="346">
        <v>0</v>
      </c>
      <c r="AB33" s="346">
        <v>0</v>
      </c>
      <c r="AC33" s="346">
        <v>0</v>
      </c>
      <c r="AD33" s="346">
        <f>'12 Квартал Освоение'!H32</f>
        <v>13.78638188</v>
      </c>
      <c r="AE33" s="346">
        <f t="shared" ref="AE33" si="40">AF33+AG33+AH33+AI33</f>
        <v>0</v>
      </c>
      <c r="AF33" s="346">
        <v>0</v>
      </c>
      <c r="AG33" s="347">
        <f t="shared" ref="AG33" si="41">AL33+AQ33+AV33+BA33</f>
        <v>0</v>
      </c>
      <c r="AH33" s="346">
        <v>0</v>
      </c>
      <c r="AI33" s="346">
        <v>0</v>
      </c>
      <c r="AJ33" s="346">
        <v>0</v>
      </c>
      <c r="AK33" s="346">
        <v>0</v>
      </c>
      <c r="AL33" s="346">
        <v>0</v>
      </c>
      <c r="AM33" s="346">
        <v>0</v>
      </c>
      <c r="AN33" s="346">
        <v>0</v>
      </c>
      <c r="AO33" s="346">
        <v>0</v>
      </c>
      <c r="AP33" s="346">
        <v>0</v>
      </c>
      <c r="AQ33" s="346">
        <v>0</v>
      </c>
      <c r="AR33" s="346">
        <v>0</v>
      </c>
      <c r="AS33" s="346">
        <v>0</v>
      </c>
      <c r="AT33" s="346">
        <v>0</v>
      </c>
      <c r="AU33" s="346">
        <v>0</v>
      </c>
      <c r="AV33" s="346">
        <v>0</v>
      </c>
      <c r="AW33" s="346">
        <v>0</v>
      </c>
      <c r="AX33" s="346">
        <v>0</v>
      </c>
      <c r="AY33" s="346">
        <f t="shared" ref="AY33" si="42">AZ33+BA33+BB33+BC33</f>
        <v>0</v>
      </c>
      <c r="AZ33" s="346">
        <v>0</v>
      </c>
      <c r="BA33" s="346">
        <f>'12 Квартал Освоение'!Q32</f>
        <v>0</v>
      </c>
      <c r="BB33" s="346">
        <v>0</v>
      </c>
      <c r="BC33" s="346">
        <v>0</v>
      </c>
    </row>
    <row r="34" spans="1:55" s="288" customFormat="1" ht="29.25" hidden="1" customHeight="1" x14ac:dyDescent="0.25">
      <c r="A34" s="348"/>
      <c r="B34" s="291"/>
      <c r="C34" s="350"/>
      <c r="D34" s="346"/>
      <c r="E34" s="346"/>
      <c r="F34" s="346"/>
      <c r="G34" s="346"/>
      <c r="H34" s="346"/>
      <c r="I34" s="346"/>
      <c r="J34" s="346"/>
      <c r="K34" s="346"/>
      <c r="L34" s="346"/>
      <c r="M34" s="346"/>
      <c r="N34" s="346"/>
      <c r="O34" s="346"/>
      <c r="P34" s="346"/>
      <c r="Q34" s="346"/>
      <c r="R34" s="346"/>
      <c r="S34" s="346"/>
      <c r="T34" s="346"/>
      <c r="U34" s="346"/>
      <c r="V34" s="346"/>
      <c r="W34" s="346"/>
      <c r="X34" s="346"/>
      <c r="Y34" s="346"/>
      <c r="Z34" s="346"/>
      <c r="AA34" s="346"/>
      <c r="AB34" s="346"/>
      <c r="AC34" s="346"/>
      <c r="AD34" s="346"/>
      <c r="AE34" s="346"/>
      <c r="AF34" s="346"/>
      <c r="AG34" s="347"/>
      <c r="AH34" s="346"/>
      <c r="AI34" s="346"/>
      <c r="AJ34" s="346"/>
      <c r="AK34" s="346"/>
      <c r="AL34" s="346"/>
      <c r="AM34" s="346"/>
      <c r="AN34" s="346"/>
      <c r="AO34" s="346"/>
      <c r="AP34" s="346"/>
      <c r="AQ34" s="346"/>
      <c r="AR34" s="346"/>
      <c r="AS34" s="346"/>
      <c r="AT34" s="346"/>
      <c r="AU34" s="346"/>
      <c r="AV34" s="346"/>
      <c r="AW34" s="346"/>
      <c r="AX34" s="346"/>
      <c r="AY34" s="346"/>
      <c r="AZ34" s="346"/>
      <c r="BA34" s="346"/>
      <c r="BB34" s="346"/>
      <c r="BC34" s="346"/>
    </row>
    <row r="35" spans="1:55" s="288" customFormat="1" ht="29.25" hidden="1" customHeight="1" x14ac:dyDescent="0.25">
      <c r="A35" s="348"/>
      <c r="B35" s="291"/>
      <c r="C35" s="350"/>
      <c r="D35" s="346"/>
      <c r="E35" s="346"/>
      <c r="F35" s="346"/>
      <c r="G35" s="346"/>
      <c r="H35" s="346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46"/>
      <c r="W35" s="346"/>
      <c r="X35" s="346"/>
      <c r="Y35" s="346"/>
      <c r="Z35" s="346"/>
      <c r="AA35" s="346"/>
      <c r="AB35" s="346"/>
      <c r="AC35" s="346"/>
      <c r="AD35" s="346"/>
      <c r="AE35" s="346"/>
      <c r="AF35" s="346"/>
      <c r="AG35" s="347"/>
      <c r="AH35" s="346"/>
      <c r="AI35" s="346"/>
      <c r="AJ35" s="346"/>
      <c r="AK35" s="346"/>
      <c r="AL35" s="346"/>
      <c r="AM35" s="346"/>
      <c r="AN35" s="346"/>
      <c r="AO35" s="346"/>
      <c r="AP35" s="346"/>
      <c r="AQ35" s="346"/>
      <c r="AR35" s="346"/>
      <c r="AS35" s="346"/>
      <c r="AT35" s="346"/>
      <c r="AU35" s="346"/>
      <c r="AV35" s="346"/>
      <c r="AW35" s="346"/>
      <c r="AX35" s="346"/>
      <c r="AY35" s="346"/>
      <c r="AZ35" s="346"/>
      <c r="BA35" s="346"/>
      <c r="BB35" s="346"/>
      <c r="BC35" s="346"/>
    </row>
    <row r="36" spans="1:55" s="288" customFormat="1" ht="29.25" hidden="1" customHeight="1" x14ac:dyDescent="0.25">
      <c r="A36" s="348"/>
      <c r="B36" s="291"/>
      <c r="C36" s="350"/>
      <c r="D36" s="346"/>
      <c r="E36" s="346"/>
      <c r="F36" s="346"/>
      <c r="G36" s="346"/>
      <c r="H36" s="346"/>
      <c r="I36" s="346"/>
      <c r="J36" s="346"/>
      <c r="K36" s="346"/>
      <c r="L36" s="346"/>
      <c r="M36" s="346"/>
      <c r="N36" s="346"/>
      <c r="O36" s="346"/>
      <c r="P36" s="346"/>
      <c r="Q36" s="346"/>
      <c r="R36" s="346"/>
      <c r="S36" s="346"/>
      <c r="T36" s="346"/>
      <c r="U36" s="346"/>
      <c r="V36" s="346"/>
      <c r="W36" s="346"/>
      <c r="X36" s="346"/>
      <c r="Y36" s="346"/>
      <c r="Z36" s="346"/>
      <c r="AA36" s="346"/>
      <c r="AB36" s="346"/>
      <c r="AC36" s="346"/>
      <c r="AD36" s="346"/>
      <c r="AE36" s="346"/>
      <c r="AF36" s="346"/>
      <c r="AG36" s="347"/>
      <c r="AH36" s="346"/>
      <c r="AI36" s="346"/>
      <c r="AJ36" s="346"/>
      <c r="AK36" s="346"/>
      <c r="AL36" s="346"/>
      <c r="AM36" s="346"/>
      <c r="AN36" s="346"/>
      <c r="AO36" s="346"/>
      <c r="AP36" s="346"/>
      <c r="AQ36" s="346"/>
      <c r="AR36" s="346"/>
      <c r="AS36" s="346"/>
      <c r="AT36" s="346"/>
      <c r="AU36" s="346"/>
      <c r="AV36" s="346"/>
      <c r="AW36" s="346"/>
      <c r="AX36" s="346"/>
      <c r="AY36" s="346"/>
      <c r="AZ36" s="346"/>
      <c r="BA36" s="346"/>
      <c r="BB36" s="346"/>
      <c r="BC36" s="346"/>
    </row>
    <row r="37" spans="1:55" s="288" customFormat="1" ht="29.25" hidden="1" customHeight="1" x14ac:dyDescent="0.25">
      <c r="A37" s="348"/>
      <c r="B37" s="291"/>
      <c r="C37" s="350"/>
      <c r="D37" s="346"/>
      <c r="E37" s="346"/>
      <c r="F37" s="346"/>
      <c r="G37" s="346"/>
      <c r="H37" s="346"/>
      <c r="I37" s="346"/>
      <c r="J37" s="346"/>
      <c r="K37" s="346"/>
      <c r="L37" s="346"/>
      <c r="M37" s="346"/>
      <c r="N37" s="346"/>
      <c r="O37" s="346"/>
      <c r="P37" s="346"/>
      <c r="Q37" s="346"/>
      <c r="R37" s="346"/>
      <c r="S37" s="346"/>
      <c r="T37" s="346"/>
      <c r="U37" s="346"/>
      <c r="V37" s="346"/>
      <c r="W37" s="346"/>
      <c r="X37" s="346"/>
      <c r="Y37" s="346"/>
      <c r="Z37" s="346"/>
      <c r="AA37" s="346"/>
      <c r="AB37" s="346"/>
      <c r="AC37" s="346"/>
      <c r="AD37" s="346"/>
      <c r="AE37" s="346"/>
      <c r="AF37" s="346"/>
      <c r="AG37" s="347"/>
      <c r="AH37" s="346"/>
      <c r="AI37" s="346"/>
      <c r="AJ37" s="346"/>
      <c r="AK37" s="346"/>
      <c r="AL37" s="346"/>
      <c r="AM37" s="346"/>
      <c r="AN37" s="346"/>
      <c r="AO37" s="346"/>
      <c r="AP37" s="346"/>
      <c r="AQ37" s="346"/>
      <c r="AR37" s="346"/>
      <c r="AS37" s="346"/>
      <c r="AT37" s="346"/>
      <c r="AU37" s="346"/>
      <c r="AV37" s="346"/>
      <c r="AW37" s="346"/>
      <c r="AX37" s="346"/>
      <c r="AY37" s="346"/>
      <c r="AZ37" s="346"/>
      <c r="BA37" s="346"/>
      <c r="BB37" s="346"/>
      <c r="BC37" s="346"/>
    </row>
    <row r="38" spans="1:55" s="288" customFormat="1" ht="29.25" hidden="1" customHeight="1" x14ac:dyDescent="0.25">
      <c r="A38" s="348"/>
      <c r="B38" s="291"/>
      <c r="C38" s="350"/>
      <c r="D38" s="346"/>
      <c r="E38" s="346"/>
      <c r="F38" s="346"/>
      <c r="G38" s="346"/>
      <c r="H38" s="346"/>
      <c r="I38" s="346"/>
      <c r="J38" s="346"/>
      <c r="K38" s="346"/>
      <c r="L38" s="346"/>
      <c r="M38" s="346"/>
      <c r="N38" s="346"/>
      <c r="O38" s="346"/>
      <c r="P38" s="346"/>
      <c r="Q38" s="346"/>
      <c r="R38" s="346"/>
      <c r="S38" s="346"/>
      <c r="T38" s="346"/>
      <c r="U38" s="346"/>
      <c r="V38" s="346"/>
      <c r="W38" s="346"/>
      <c r="X38" s="346"/>
      <c r="Y38" s="346"/>
      <c r="Z38" s="346"/>
      <c r="AA38" s="346"/>
      <c r="AB38" s="346"/>
      <c r="AC38" s="346"/>
      <c r="AD38" s="346"/>
      <c r="AE38" s="346"/>
      <c r="AF38" s="346"/>
      <c r="AG38" s="347"/>
      <c r="AH38" s="346"/>
      <c r="AI38" s="346"/>
      <c r="AJ38" s="346"/>
      <c r="AK38" s="346"/>
      <c r="AL38" s="346"/>
      <c r="AM38" s="346"/>
      <c r="AN38" s="346"/>
      <c r="AO38" s="346"/>
      <c r="AP38" s="346"/>
      <c r="AQ38" s="346"/>
      <c r="AR38" s="346"/>
      <c r="AS38" s="346"/>
      <c r="AT38" s="346"/>
      <c r="AU38" s="346"/>
      <c r="AV38" s="346"/>
      <c r="AW38" s="346"/>
      <c r="AX38" s="346"/>
      <c r="AY38" s="346"/>
      <c r="AZ38" s="346"/>
      <c r="BA38" s="346"/>
      <c r="BB38" s="346"/>
      <c r="BC38" s="346"/>
    </row>
    <row r="39" spans="1:55" s="288" customFormat="1" ht="29.25" hidden="1" customHeight="1" x14ac:dyDescent="0.25">
      <c r="A39" s="348"/>
      <c r="B39" s="291"/>
      <c r="C39" s="350"/>
      <c r="D39" s="346"/>
      <c r="E39" s="346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346"/>
      <c r="Q39" s="346"/>
      <c r="R39" s="346"/>
      <c r="S39" s="346"/>
      <c r="T39" s="346"/>
      <c r="U39" s="346"/>
      <c r="V39" s="346"/>
      <c r="W39" s="346"/>
      <c r="X39" s="346"/>
      <c r="Y39" s="346"/>
      <c r="Z39" s="346"/>
      <c r="AA39" s="346"/>
      <c r="AB39" s="346"/>
      <c r="AC39" s="346"/>
      <c r="AD39" s="346"/>
      <c r="AE39" s="346"/>
      <c r="AF39" s="346"/>
      <c r="AG39" s="347"/>
      <c r="AH39" s="346"/>
      <c r="AI39" s="346"/>
      <c r="AJ39" s="346"/>
      <c r="AK39" s="346"/>
      <c r="AL39" s="346"/>
      <c r="AM39" s="346"/>
      <c r="AN39" s="346"/>
      <c r="AO39" s="346"/>
      <c r="AP39" s="346"/>
      <c r="AQ39" s="346"/>
      <c r="AR39" s="346"/>
      <c r="AS39" s="346"/>
      <c r="AT39" s="346"/>
      <c r="AU39" s="346"/>
      <c r="AV39" s="346"/>
      <c r="AW39" s="346"/>
      <c r="AX39" s="346"/>
      <c r="AY39" s="346"/>
      <c r="AZ39" s="346"/>
      <c r="BA39" s="346"/>
      <c r="BB39" s="346"/>
      <c r="BC39" s="346"/>
    </row>
    <row r="40" spans="1:55" s="288" customFormat="1" ht="29.25" hidden="1" customHeight="1" x14ac:dyDescent="0.25">
      <c r="A40" s="348"/>
      <c r="B40" s="291"/>
      <c r="C40" s="350"/>
      <c r="D40" s="346"/>
      <c r="E40" s="346"/>
      <c r="F40" s="346"/>
      <c r="G40" s="346"/>
      <c r="H40" s="346"/>
      <c r="I40" s="346"/>
      <c r="J40" s="346"/>
      <c r="K40" s="346"/>
      <c r="L40" s="346"/>
      <c r="M40" s="346"/>
      <c r="N40" s="346"/>
      <c r="O40" s="346"/>
      <c r="P40" s="346"/>
      <c r="Q40" s="346"/>
      <c r="R40" s="346"/>
      <c r="S40" s="346"/>
      <c r="T40" s="346"/>
      <c r="U40" s="346"/>
      <c r="V40" s="346"/>
      <c r="W40" s="346"/>
      <c r="X40" s="346"/>
      <c r="Y40" s="346"/>
      <c r="Z40" s="346"/>
      <c r="AA40" s="346"/>
      <c r="AB40" s="346"/>
      <c r="AC40" s="346"/>
      <c r="AD40" s="346"/>
      <c r="AE40" s="346"/>
      <c r="AF40" s="346"/>
      <c r="AG40" s="347"/>
      <c r="AH40" s="346"/>
      <c r="AI40" s="346"/>
      <c r="AJ40" s="346"/>
      <c r="AK40" s="346"/>
      <c r="AL40" s="346"/>
      <c r="AM40" s="346"/>
      <c r="AN40" s="346"/>
      <c r="AO40" s="346"/>
      <c r="AP40" s="346"/>
      <c r="AQ40" s="346"/>
      <c r="AR40" s="346"/>
      <c r="AS40" s="346"/>
      <c r="AT40" s="346"/>
      <c r="AU40" s="346"/>
      <c r="AV40" s="346"/>
      <c r="AW40" s="346"/>
      <c r="AX40" s="346"/>
      <c r="AY40" s="346"/>
      <c r="AZ40" s="346"/>
      <c r="BA40" s="346"/>
      <c r="BB40" s="346"/>
      <c r="BC40" s="346"/>
    </row>
    <row r="41" spans="1:55" s="288" customFormat="1" ht="29.25" hidden="1" customHeight="1" x14ac:dyDescent="0.25">
      <c r="A41" s="348"/>
      <c r="B41" s="291"/>
      <c r="C41" s="350"/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46"/>
      <c r="W41" s="346"/>
      <c r="X41" s="346"/>
      <c r="Y41" s="346"/>
      <c r="Z41" s="346"/>
      <c r="AA41" s="346"/>
      <c r="AB41" s="346"/>
      <c r="AC41" s="346"/>
      <c r="AD41" s="346"/>
      <c r="AE41" s="346"/>
      <c r="AF41" s="346"/>
      <c r="AG41" s="347"/>
      <c r="AH41" s="346"/>
      <c r="AI41" s="346"/>
      <c r="AJ41" s="346"/>
      <c r="AK41" s="346"/>
      <c r="AL41" s="346"/>
      <c r="AM41" s="346"/>
      <c r="AN41" s="346"/>
      <c r="AO41" s="346"/>
      <c r="AP41" s="346"/>
      <c r="AQ41" s="346"/>
      <c r="AR41" s="346"/>
      <c r="AS41" s="346"/>
      <c r="AT41" s="346"/>
      <c r="AU41" s="346"/>
      <c r="AV41" s="346"/>
      <c r="AW41" s="346"/>
      <c r="AX41" s="346"/>
      <c r="AY41" s="346"/>
      <c r="AZ41" s="346"/>
      <c r="BA41" s="346"/>
      <c r="BB41" s="346"/>
      <c r="BC41" s="346"/>
    </row>
    <row r="42" spans="1:55" s="288" customFormat="1" ht="29.25" customHeight="1" x14ac:dyDescent="0.25">
      <c r="A42" s="348" t="s">
        <v>294</v>
      </c>
      <c r="B42" s="291" t="str">
        <f>'10 Квартал Финансирование '!B41</f>
        <v>Реконструкция ВЛ 10 кВ пос. Нарзанный</v>
      </c>
      <c r="C42" s="350" t="str">
        <f>'10 Квартал Финансирование '!C41</f>
        <v>K_KSK2020_024</v>
      </c>
      <c r="D42" s="346">
        <f>'10 Квартал Финансирование '!D41</f>
        <v>4.4584300680000002</v>
      </c>
      <c r="E42" s="346">
        <v>0</v>
      </c>
      <c r="F42" s="346">
        <v>0</v>
      </c>
      <c r="G42" s="346">
        <v>0</v>
      </c>
      <c r="H42" s="346">
        <v>0</v>
      </c>
      <c r="I42" s="346">
        <v>0</v>
      </c>
      <c r="J42" s="346">
        <v>0</v>
      </c>
      <c r="K42" s="346">
        <v>0</v>
      </c>
      <c r="L42" s="346">
        <v>0</v>
      </c>
      <c r="M42" s="346">
        <v>0</v>
      </c>
      <c r="N42" s="346">
        <v>0</v>
      </c>
      <c r="O42" s="346">
        <v>0</v>
      </c>
      <c r="P42" s="346">
        <v>0</v>
      </c>
      <c r="Q42" s="346">
        <v>0</v>
      </c>
      <c r="R42" s="346">
        <v>0</v>
      </c>
      <c r="S42" s="346">
        <v>0</v>
      </c>
      <c r="T42" s="346">
        <v>0</v>
      </c>
      <c r="U42" s="346">
        <v>0</v>
      </c>
      <c r="V42" s="346">
        <v>0</v>
      </c>
      <c r="W42" s="346">
        <v>0</v>
      </c>
      <c r="X42" s="346">
        <v>0</v>
      </c>
      <c r="Y42" s="346">
        <v>0</v>
      </c>
      <c r="Z42" s="346">
        <v>0</v>
      </c>
      <c r="AA42" s="346">
        <v>0</v>
      </c>
      <c r="AB42" s="346">
        <v>0</v>
      </c>
      <c r="AC42" s="346">
        <v>0</v>
      </c>
      <c r="AD42" s="346">
        <f>'12 Квартал Освоение'!H41</f>
        <v>3.7153583900000005</v>
      </c>
      <c r="AE42" s="346">
        <v>0</v>
      </c>
      <c r="AF42" s="346">
        <v>0</v>
      </c>
      <c r="AG42" s="346">
        <v>0</v>
      </c>
      <c r="AH42" s="346">
        <v>0</v>
      </c>
      <c r="AI42" s="346">
        <v>0</v>
      </c>
      <c r="AJ42" s="346">
        <v>0</v>
      </c>
      <c r="AK42" s="346">
        <v>0</v>
      </c>
      <c r="AL42" s="346">
        <v>0</v>
      </c>
      <c r="AM42" s="346">
        <v>0</v>
      </c>
      <c r="AN42" s="346">
        <v>0</v>
      </c>
      <c r="AO42" s="346">
        <v>0</v>
      </c>
      <c r="AP42" s="346">
        <v>0</v>
      </c>
      <c r="AQ42" s="346">
        <v>0</v>
      </c>
      <c r="AR42" s="346">
        <v>0</v>
      </c>
      <c r="AS42" s="346">
        <v>0</v>
      </c>
      <c r="AT42" s="346">
        <v>0</v>
      </c>
      <c r="AU42" s="346">
        <v>0</v>
      </c>
      <c r="AV42" s="346">
        <v>0</v>
      </c>
      <c r="AW42" s="346">
        <v>0</v>
      </c>
      <c r="AX42" s="346">
        <v>0</v>
      </c>
      <c r="AY42" s="346">
        <v>0</v>
      </c>
      <c r="AZ42" s="346">
        <v>0</v>
      </c>
      <c r="BA42" s="346">
        <v>0</v>
      </c>
      <c r="BB42" s="346">
        <v>0</v>
      </c>
      <c r="BC42" s="346">
        <v>0</v>
      </c>
    </row>
    <row r="43" spans="1:55" s="288" customFormat="1" ht="31.5" customHeight="1" x14ac:dyDescent="0.25">
      <c r="A43" s="282">
        <f>'13 Квартал Принятие ОС'!A44</f>
        <v>3</v>
      </c>
      <c r="B43" s="282" t="str">
        <f>'13 Квартал Принятие ОС'!B44</f>
        <v>ТЕХНИЧЕСКОЕ ПЕРЕВООРУЖЕНИЕ</v>
      </c>
      <c r="C43" s="350"/>
      <c r="D43" s="346">
        <f>D44+D45+D46</f>
        <v>15.557300003999998</v>
      </c>
      <c r="E43" s="346">
        <v>0</v>
      </c>
      <c r="F43" s="346">
        <v>0</v>
      </c>
      <c r="G43" s="346">
        <v>0</v>
      </c>
      <c r="H43" s="346">
        <v>0</v>
      </c>
      <c r="I43" s="346">
        <v>0</v>
      </c>
      <c r="J43" s="346">
        <v>0</v>
      </c>
      <c r="K43" s="346">
        <v>0</v>
      </c>
      <c r="L43" s="346">
        <v>0</v>
      </c>
      <c r="M43" s="346">
        <v>0</v>
      </c>
      <c r="N43" s="346">
        <v>0</v>
      </c>
      <c r="O43" s="346">
        <v>0</v>
      </c>
      <c r="P43" s="346">
        <v>0</v>
      </c>
      <c r="Q43" s="346">
        <v>0</v>
      </c>
      <c r="R43" s="346">
        <v>0</v>
      </c>
      <c r="S43" s="346">
        <v>0</v>
      </c>
      <c r="T43" s="346">
        <v>0</v>
      </c>
      <c r="U43" s="346">
        <v>0</v>
      </c>
      <c r="V43" s="346">
        <v>0</v>
      </c>
      <c r="W43" s="346">
        <v>0</v>
      </c>
      <c r="X43" s="346">
        <v>0</v>
      </c>
      <c r="Y43" s="346">
        <v>0</v>
      </c>
      <c r="Z43" s="346">
        <v>0</v>
      </c>
      <c r="AA43" s="346">
        <v>0</v>
      </c>
      <c r="AB43" s="346">
        <v>0</v>
      </c>
      <c r="AC43" s="346">
        <v>0</v>
      </c>
      <c r="AD43" s="346">
        <f>AD44+AD45+AD46</f>
        <v>12.964416669999999</v>
      </c>
      <c r="AE43" s="346">
        <v>0</v>
      </c>
      <c r="AF43" s="346">
        <v>0</v>
      </c>
      <c r="AG43" s="346">
        <v>0</v>
      </c>
      <c r="AH43" s="346">
        <v>0</v>
      </c>
      <c r="AI43" s="346">
        <v>0</v>
      </c>
      <c r="AJ43" s="346">
        <v>0</v>
      </c>
      <c r="AK43" s="346">
        <v>0</v>
      </c>
      <c r="AL43" s="346">
        <v>0</v>
      </c>
      <c r="AM43" s="346">
        <v>0</v>
      </c>
      <c r="AN43" s="346">
        <v>0</v>
      </c>
      <c r="AO43" s="346">
        <v>0</v>
      </c>
      <c r="AP43" s="346">
        <v>0</v>
      </c>
      <c r="AQ43" s="346">
        <v>0</v>
      </c>
      <c r="AR43" s="346">
        <v>0</v>
      </c>
      <c r="AS43" s="346">
        <v>0</v>
      </c>
      <c r="AT43" s="346">
        <v>0</v>
      </c>
      <c r="AU43" s="346">
        <v>0</v>
      </c>
      <c r="AV43" s="346">
        <v>0</v>
      </c>
      <c r="AW43" s="346">
        <v>0</v>
      </c>
      <c r="AX43" s="346">
        <v>0</v>
      </c>
      <c r="AY43" s="346">
        <v>0</v>
      </c>
      <c r="AZ43" s="346">
        <v>0</v>
      </c>
      <c r="BA43" s="346">
        <v>0</v>
      </c>
      <c r="BB43" s="346">
        <v>0</v>
      </c>
      <c r="BC43" s="346">
        <v>0</v>
      </c>
    </row>
    <row r="44" spans="1:55" s="288" customFormat="1" ht="31.5" customHeight="1" x14ac:dyDescent="0.25">
      <c r="A44" s="348" t="str">
        <f>'10 Квартал Финансирование '!A43</f>
        <v>3.1</v>
      </c>
      <c r="B44" s="291" t="str">
        <f>'10 Квартал Финансирование '!B43</f>
        <v>Автомобиль УАЗ - 3909</v>
      </c>
      <c r="C44" s="350" t="str">
        <f>'10 Квартал Финансирование '!C43</f>
        <v>L_KSK2021_014</v>
      </c>
      <c r="D44" s="346">
        <f>'10 Квартал Финансирование '!D43</f>
        <v>0.76979999999999993</v>
      </c>
      <c r="E44" s="346">
        <v>0</v>
      </c>
      <c r="F44" s="346">
        <v>0</v>
      </c>
      <c r="G44" s="346">
        <v>0</v>
      </c>
      <c r="H44" s="346">
        <v>0</v>
      </c>
      <c r="I44" s="346">
        <v>0</v>
      </c>
      <c r="J44" s="346">
        <v>0</v>
      </c>
      <c r="K44" s="346">
        <v>0</v>
      </c>
      <c r="L44" s="346">
        <v>0</v>
      </c>
      <c r="M44" s="346">
        <v>0</v>
      </c>
      <c r="N44" s="346">
        <v>0</v>
      </c>
      <c r="O44" s="346">
        <v>0</v>
      </c>
      <c r="P44" s="346">
        <v>0</v>
      </c>
      <c r="Q44" s="346">
        <v>0</v>
      </c>
      <c r="R44" s="346">
        <v>0</v>
      </c>
      <c r="S44" s="346">
        <v>0</v>
      </c>
      <c r="T44" s="346">
        <v>0</v>
      </c>
      <c r="U44" s="346">
        <v>0</v>
      </c>
      <c r="V44" s="346">
        <v>0</v>
      </c>
      <c r="W44" s="346">
        <v>0</v>
      </c>
      <c r="X44" s="346">
        <v>0</v>
      </c>
      <c r="Y44" s="346">
        <v>0</v>
      </c>
      <c r="Z44" s="346">
        <v>0</v>
      </c>
      <c r="AA44" s="346">
        <v>0</v>
      </c>
      <c r="AB44" s="346">
        <v>0</v>
      </c>
      <c r="AC44" s="346">
        <v>0</v>
      </c>
      <c r="AD44" s="346">
        <f>D44/1.2</f>
        <v>0.64149999999999996</v>
      </c>
      <c r="AE44" s="346">
        <v>0</v>
      </c>
      <c r="AF44" s="346">
        <v>0</v>
      </c>
      <c r="AG44" s="346">
        <v>0</v>
      </c>
      <c r="AH44" s="346">
        <v>0</v>
      </c>
      <c r="AI44" s="346">
        <v>0</v>
      </c>
      <c r="AJ44" s="346">
        <v>0</v>
      </c>
      <c r="AK44" s="346">
        <v>0</v>
      </c>
      <c r="AL44" s="346">
        <v>0</v>
      </c>
      <c r="AM44" s="346">
        <v>0</v>
      </c>
      <c r="AN44" s="346">
        <v>0</v>
      </c>
      <c r="AO44" s="346">
        <v>0</v>
      </c>
      <c r="AP44" s="346">
        <v>0</v>
      </c>
      <c r="AQ44" s="346">
        <v>0</v>
      </c>
      <c r="AR44" s="346">
        <v>0</v>
      </c>
      <c r="AS44" s="346">
        <v>0</v>
      </c>
      <c r="AT44" s="346">
        <v>0</v>
      </c>
      <c r="AU44" s="346">
        <v>0</v>
      </c>
      <c r="AV44" s="346">
        <v>0</v>
      </c>
      <c r="AW44" s="346">
        <v>0</v>
      </c>
      <c r="AX44" s="346">
        <v>0</v>
      </c>
      <c r="AY44" s="346">
        <v>0</v>
      </c>
      <c r="AZ44" s="346">
        <v>0</v>
      </c>
      <c r="BA44" s="346">
        <v>0</v>
      </c>
      <c r="BB44" s="346">
        <v>0</v>
      </c>
      <c r="BC44" s="346">
        <v>0</v>
      </c>
    </row>
    <row r="45" spans="1:55" s="288" customFormat="1" ht="31.5" customHeight="1" x14ac:dyDescent="0.25">
      <c r="A45" s="348" t="str">
        <f>'10 Квартал Финансирование '!A44</f>
        <v>3.2</v>
      </c>
      <c r="B45" s="291" t="str">
        <f>'10 Квартал Финансирование '!B44</f>
        <v>Передвижная электротехническая лаборатория  ЭТЛ "ТЕХНОАС"</v>
      </c>
      <c r="C45" s="350" t="str">
        <f>'10 Квартал Финансирование '!C44</f>
        <v>N_KSK2023_001</v>
      </c>
      <c r="D45" s="346">
        <f>'10 Квартал Финансирование '!D44</f>
        <v>5.7875000039999991</v>
      </c>
      <c r="E45" s="346">
        <v>0</v>
      </c>
      <c r="F45" s="346">
        <v>0</v>
      </c>
      <c r="G45" s="346">
        <v>0</v>
      </c>
      <c r="H45" s="346">
        <v>0</v>
      </c>
      <c r="I45" s="346">
        <v>0</v>
      </c>
      <c r="J45" s="346">
        <v>0</v>
      </c>
      <c r="K45" s="346">
        <v>0</v>
      </c>
      <c r="L45" s="346">
        <v>0</v>
      </c>
      <c r="M45" s="346">
        <v>0</v>
      </c>
      <c r="N45" s="346">
        <v>0</v>
      </c>
      <c r="O45" s="346">
        <v>0</v>
      </c>
      <c r="P45" s="346">
        <v>0</v>
      </c>
      <c r="Q45" s="346">
        <v>0</v>
      </c>
      <c r="R45" s="346">
        <v>0</v>
      </c>
      <c r="S45" s="346">
        <v>0</v>
      </c>
      <c r="T45" s="346">
        <v>0</v>
      </c>
      <c r="U45" s="346">
        <v>0</v>
      </c>
      <c r="V45" s="346">
        <v>0</v>
      </c>
      <c r="W45" s="346">
        <v>0</v>
      </c>
      <c r="X45" s="346">
        <v>0</v>
      </c>
      <c r="Y45" s="346">
        <v>0</v>
      </c>
      <c r="Z45" s="346">
        <v>0</v>
      </c>
      <c r="AA45" s="346">
        <v>0</v>
      </c>
      <c r="AB45" s="346">
        <v>0</v>
      </c>
      <c r="AC45" s="346">
        <v>0</v>
      </c>
      <c r="AD45" s="346">
        <f t="shared" ref="AD45:AD49" si="43">D45/1.2</f>
        <v>4.8229166699999997</v>
      </c>
      <c r="AE45" s="346">
        <v>0</v>
      </c>
      <c r="AF45" s="346">
        <v>0</v>
      </c>
      <c r="AG45" s="346">
        <v>0</v>
      </c>
      <c r="AH45" s="346">
        <v>0</v>
      </c>
      <c r="AI45" s="346">
        <v>0</v>
      </c>
      <c r="AJ45" s="346">
        <v>0</v>
      </c>
      <c r="AK45" s="346">
        <v>0</v>
      </c>
      <c r="AL45" s="346">
        <v>0</v>
      </c>
      <c r="AM45" s="346">
        <v>0</v>
      </c>
      <c r="AN45" s="346">
        <v>0</v>
      </c>
      <c r="AO45" s="346">
        <v>0</v>
      </c>
      <c r="AP45" s="346">
        <v>0</v>
      </c>
      <c r="AQ45" s="346">
        <v>0</v>
      </c>
      <c r="AR45" s="346">
        <v>0</v>
      </c>
      <c r="AS45" s="346">
        <v>0</v>
      </c>
      <c r="AT45" s="346">
        <v>0</v>
      </c>
      <c r="AU45" s="346">
        <v>0</v>
      </c>
      <c r="AV45" s="346">
        <v>0</v>
      </c>
      <c r="AW45" s="346">
        <v>0</v>
      </c>
      <c r="AX45" s="346">
        <v>0</v>
      </c>
      <c r="AY45" s="346">
        <v>0</v>
      </c>
      <c r="AZ45" s="346">
        <v>0</v>
      </c>
      <c r="BA45" s="346">
        <v>0</v>
      </c>
      <c r="BB45" s="346">
        <v>0</v>
      </c>
      <c r="BC45" s="346">
        <v>0</v>
      </c>
    </row>
    <row r="46" spans="1:55" s="288" customFormat="1" ht="31.5" customHeight="1" x14ac:dyDescent="0.25">
      <c r="A46" s="348" t="str">
        <f>'10 Квартал Финансирование '!A45</f>
        <v>3.3</v>
      </c>
      <c r="B46" s="291" t="str">
        <f>'10 Квартал Финансирование '!B45</f>
        <v>Автокран КС-55713-1к-4, 25т, ОВОИД, Камаз-65115 "Клинцы"</v>
      </c>
      <c r="C46" s="350" t="str">
        <f>'10 Квартал Финансирование '!C45</f>
        <v>O_KSK2024_002</v>
      </c>
      <c r="D46" s="346">
        <f>'10 Квартал Финансирование '!D45</f>
        <v>9</v>
      </c>
      <c r="E46" s="346">
        <v>0</v>
      </c>
      <c r="F46" s="346">
        <v>0</v>
      </c>
      <c r="G46" s="346">
        <v>0</v>
      </c>
      <c r="H46" s="346">
        <v>0</v>
      </c>
      <c r="I46" s="346">
        <v>0</v>
      </c>
      <c r="J46" s="346">
        <v>0</v>
      </c>
      <c r="K46" s="346">
        <v>0</v>
      </c>
      <c r="L46" s="346">
        <v>0</v>
      </c>
      <c r="M46" s="346">
        <v>0</v>
      </c>
      <c r="N46" s="346">
        <v>0</v>
      </c>
      <c r="O46" s="346">
        <v>0</v>
      </c>
      <c r="P46" s="346">
        <v>0</v>
      </c>
      <c r="Q46" s="346">
        <v>0</v>
      </c>
      <c r="R46" s="346">
        <v>0</v>
      </c>
      <c r="S46" s="346">
        <v>0</v>
      </c>
      <c r="T46" s="346">
        <v>0</v>
      </c>
      <c r="U46" s="346">
        <v>0</v>
      </c>
      <c r="V46" s="346">
        <v>0</v>
      </c>
      <c r="W46" s="346">
        <v>0</v>
      </c>
      <c r="X46" s="346">
        <v>0</v>
      </c>
      <c r="Y46" s="346">
        <v>0</v>
      </c>
      <c r="Z46" s="346">
        <v>0</v>
      </c>
      <c r="AA46" s="346">
        <v>0</v>
      </c>
      <c r="AB46" s="346">
        <v>0</v>
      </c>
      <c r="AC46" s="346">
        <v>0</v>
      </c>
      <c r="AD46" s="346">
        <f t="shared" si="43"/>
        <v>7.5</v>
      </c>
      <c r="AE46" s="346">
        <v>0</v>
      </c>
      <c r="AF46" s="346">
        <v>0</v>
      </c>
      <c r="AG46" s="346">
        <v>0</v>
      </c>
      <c r="AH46" s="346">
        <v>0</v>
      </c>
      <c r="AI46" s="346">
        <v>0</v>
      </c>
      <c r="AJ46" s="346">
        <v>0</v>
      </c>
      <c r="AK46" s="346">
        <v>0</v>
      </c>
      <c r="AL46" s="346">
        <v>0</v>
      </c>
      <c r="AM46" s="346">
        <v>0</v>
      </c>
      <c r="AN46" s="346">
        <v>0</v>
      </c>
      <c r="AO46" s="346">
        <v>0</v>
      </c>
      <c r="AP46" s="346">
        <v>0</v>
      </c>
      <c r="AQ46" s="346">
        <v>0</v>
      </c>
      <c r="AR46" s="346">
        <v>0</v>
      </c>
      <c r="AS46" s="346">
        <v>0</v>
      </c>
      <c r="AT46" s="346">
        <v>0</v>
      </c>
      <c r="AU46" s="346">
        <v>0</v>
      </c>
      <c r="AV46" s="346">
        <v>0</v>
      </c>
      <c r="AW46" s="346">
        <v>0</v>
      </c>
      <c r="AX46" s="346">
        <v>0</v>
      </c>
      <c r="AY46" s="346">
        <v>0</v>
      </c>
      <c r="AZ46" s="346">
        <v>0</v>
      </c>
      <c r="BA46" s="346">
        <v>0</v>
      </c>
      <c r="BB46" s="346">
        <v>0</v>
      </c>
      <c r="BC46" s="346">
        <v>0</v>
      </c>
    </row>
    <row r="47" spans="1:55" s="288" customFormat="1" ht="36" customHeight="1" x14ac:dyDescent="0.25">
      <c r="A47" s="282">
        <f>'13 Квартал Принятие ОС'!A48</f>
        <v>4</v>
      </c>
      <c r="B47" s="282" t="str">
        <f>'13 Квартал Принятие ОС'!B48</f>
        <v>НОВОЕ СТРОИТЕЛЬСТВО</v>
      </c>
      <c r="C47" s="352">
        <f>'10 Квартал Финансирование '!C46</f>
        <v>0</v>
      </c>
      <c r="D47" s="346">
        <v>0</v>
      </c>
      <c r="E47" s="346">
        <f>E48+E49</f>
        <v>1.4840789760000002</v>
      </c>
      <c r="F47" s="346">
        <v>0</v>
      </c>
      <c r="G47" s="346">
        <f>G48+G49</f>
        <v>1.4840789760000002</v>
      </c>
      <c r="H47" s="346">
        <v>0</v>
      </c>
      <c r="I47" s="346">
        <v>0</v>
      </c>
      <c r="J47" s="346">
        <v>0</v>
      </c>
      <c r="K47" s="346">
        <v>0</v>
      </c>
      <c r="L47" s="346">
        <v>0</v>
      </c>
      <c r="M47" s="346">
        <v>0</v>
      </c>
      <c r="N47" s="346">
        <v>0</v>
      </c>
      <c r="O47" s="346">
        <f>O48+O49</f>
        <v>1.4840789760000002</v>
      </c>
      <c r="P47" s="346">
        <v>0</v>
      </c>
      <c r="Q47" s="346">
        <f>Q48+Q49</f>
        <v>1.4840789760000002</v>
      </c>
      <c r="R47" s="346">
        <v>0</v>
      </c>
      <c r="S47" s="346">
        <v>0</v>
      </c>
      <c r="T47" s="346">
        <v>0</v>
      </c>
      <c r="U47" s="346">
        <v>0</v>
      </c>
      <c r="V47" s="346">
        <v>0</v>
      </c>
      <c r="W47" s="346">
        <v>0</v>
      </c>
      <c r="X47" s="346">
        <v>0</v>
      </c>
      <c r="Y47" s="346">
        <v>0</v>
      </c>
      <c r="Z47" s="346">
        <v>0</v>
      </c>
      <c r="AA47" s="346">
        <v>0</v>
      </c>
      <c r="AB47" s="346">
        <v>0</v>
      </c>
      <c r="AC47" s="346">
        <v>0</v>
      </c>
      <c r="AD47" s="346">
        <v>0</v>
      </c>
      <c r="AE47" s="346">
        <f>AE48+AE49</f>
        <v>1.2367324800000001</v>
      </c>
      <c r="AF47" s="346">
        <v>0</v>
      </c>
      <c r="AG47" s="346">
        <f>AG48+AG49</f>
        <v>1.2367324800000001</v>
      </c>
      <c r="AH47" s="346">
        <v>0</v>
      </c>
      <c r="AI47" s="346">
        <v>0</v>
      </c>
      <c r="AJ47" s="346">
        <v>0</v>
      </c>
      <c r="AK47" s="346">
        <v>0</v>
      </c>
      <c r="AL47" s="346">
        <v>0</v>
      </c>
      <c r="AM47" s="346">
        <v>0</v>
      </c>
      <c r="AN47" s="346">
        <v>0</v>
      </c>
      <c r="AO47" s="346">
        <f>AO48+AO49</f>
        <v>1.2367324800000001</v>
      </c>
      <c r="AP47" s="346">
        <v>0</v>
      </c>
      <c r="AQ47" s="346">
        <f>AQ48+AQ49</f>
        <v>1.2367324800000001</v>
      </c>
      <c r="AR47" s="346">
        <v>0</v>
      </c>
      <c r="AS47" s="346">
        <v>0</v>
      </c>
      <c r="AT47" s="346">
        <v>0</v>
      </c>
      <c r="AU47" s="346">
        <v>0</v>
      </c>
      <c r="AV47" s="346">
        <v>0</v>
      </c>
      <c r="AW47" s="346">
        <v>0</v>
      </c>
      <c r="AX47" s="346">
        <v>0</v>
      </c>
      <c r="AY47" s="346">
        <v>0</v>
      </c>
      <c r="AZ47" s="346">
        <v>0</v>
      </c>
      <c r="BA47" s="346">
        <v>0</v>
      </c>
      <c r="BB47" s="346">
        <v>0</v>
      </c>
      <c r="BC47" s="346">
        <v>0</v>
      </c>
    </row>
    <row r="48" spans="1:55" s="355" customFormat="1" ht="31.5" x14ac:dyDescent="0.25">
      <c r="A48" s="353" t="str">
        <f>'10 Квартал Финансирование '!A47</f>
        <v>4.1</v>
      </c>
      <c r="B48" s="349" t="str">
        <f>'10 Квартал Финансирование '!B47</f>
        <v>КЛ 10кВ от 2БКТП 352 до муфты в сторону БКТП 345</v>
      </c>
      <c r="C48" s="353" t="str">
        <f>'10 Квартал Финансирование '!C47</f>
        <v>O_KSK2024_006</v>
      </c>
      <c r="D48" s="299">
        <f>'10 Квартал Финансирование '!D47</f>
        <v>0</v>
      </c>
      <c r="E48" s="354">
        <f>G48</f>
        <v>0.68117585999999997</v>
      </c>
      <c r="F48" s="346">
        <v>0</v>
      </c>
      <c r="G48" s="354">
        <f>Q48</f>
        <v>0.68117585999999997</v>
      </c>
      <c r="H48" s="346">
        <v>0</v>
      </c>
      <c r="I48" s="346">
        <v>0</v>
      </c>
      <c r="J48" s="346">
        <v>0</v>
      </c>
      <c r="K48" s="346">
        <v>0</v>
      </c>
      <c r="L48" s="346">
        <v>0</v>
      </c>
      <c r="M48" s="346">
        <v>0</v>
      </c>
      <c r="N48" s="346">
        <v>0</v>
      </c>
      <c r="O48" s="354">
        <f>Q48</f>
        <v>0.68117585999999997</v>
      </c>
      <c r="P48" s="346">
        <v>0</v>
      </c>
      <c r="Q48" s="354">
        <f>'10 Квартал Финансирование '!L47</f>
        <v>0.68117585999999997</v>
      </c>
      <c r="R48" s="346">
        <v>0</v>
      </c>
      <c r="S48" s="346">
        <v>0</v>
      </c>
      <c r="T48" s="346">
        <v>0</v>
      </c>
      <c r="U48" s="346">
        <v>0</v>
      </c>
      <c r="V48" s="346">
        <v>0</v>
      </c>
      <c r="W48" s="346">
        <v>0</v>
      </c>
      <c r="X48" s="346">
        <v>0</v>
      </c>
      <c r="Y48" s="346">
        <v>0</v>
      </c>
      <c r="Z48" s="346">
        <v>0</v>
      </c>
      <c r="AA48" s="346">
        <v>0</v>
      </c>
      <c r="AB48" s="346">
        <v>0</v>
      </c>
      <c r="AC48" s="346">
        <v>0</v>
      </c>
      <c r="AD48" s="299">
        <f t="shared" si="43"/>
        <v>0</v>
      </c>
      <c r="AE48" s="354">
        <f>AG48</f>
        <v>0.56764654999999997</v>
      </c>
      <c r="AF48" s="346">
        <v>0</v>
      </c>
      <c r="AG48" s="354">
        <f>AQ48</f>
        <v>0.56764654999999997</v>
      </c>
      <c r="AH48" s="346">
        <v>0</v>
      </c>
      <c r="AI48" s="346">
        <v>0</v>
      </c>
      <c r="AJ48" s="346">
        <v>0</v>
      </c>
      <c r="AK48" s="346">
        <v>0</v>
      </c>
      <c r="AL48" s="346">
        <v>0</v>
      </c>
      <c r="AM48" s="346">
        <v>0</v>
      </c>
      <c r="AN48" s="346">
        <v>0</v>
      </c>
      <c r="AO48" s="354">
        <f>AQ48</f>
        <v>0.56764654999999997</v>
      </c>
      <c r="AP48" s="346">
        <v>0</v>
      </c>
      <c r="AQ48" s="354">
        <f>Q48/1.2</f>
        <v>0.56764654999999997</v>
      </c>
      <c r="AR48" s="346">
        <v>0</v>
      </c>
      <c r="AS48" s="346">
        <v>0</v>
      </c>
      <c r="AT48" s="346">
        <v>0</v>
      </c>
      <c r="AU48" s="346">
        <v>0</v>
      </c>
      <c r="AV48" s="346">
        <v>0</v>
      </c>
      <c r="AW48" s="346">
        <v>0</v>
      </c>
      <c r="AX48" s="346">
        <v>0</v>
      </c>
      <c r="AY48" s="346">
        <v>0</v>
      </c>
      <c r="AZ48" s="346">
        <v>0</v>
      </c>
      <c r="BA48" s="346">
        <v>0</v>
      </c>
      <c r="BB48" s="346">
        <v>0</v>
      </c>
      <c r="BC48" s="346">
        <v>0</v>
      </c>
    </row>
    <row r="49" spans="1:55" s="355" customFormat="1" ht="15.75" x14ac:dyDescent="0.25">
      <c r="A49" s="353" t="str">
        <f>'10 Квартал Финансирование '!A48</f>
        <v>4.2</v>
      </c>
      <c r="B49" s="356" t="str">
        <f>'10 Квартал Финансирование '!B48</f>
        <v>КЛ 10кВ от 2БКТП 352 до ТП 14</v>
      </c>
      <c r="C49" s="353" t="str">
        <f>'10 Квартал Финансирование '!C48</f>
        <v>O_KSK2024_001</v>
      </c>
      <c r="D49" s="299">
        <f>'10 Квартал Финансирование '!D48</f>
        <v>0</v>
      </c>
      <c r="E49" s="354">
        <f>G49</f>
        <v>0.80290311600000008</v>
      </c>
      <c r="F49" s="346">
        <v>0</v>
      </c>
      <c r="G49" s="354">
        <f>Q49</f>
        <v>0.80290311600000008</v>
      </c>
      <c r="H49" s="346">
        <v>0</v>
      </c>
      <c r="I49" s="346">
        <v>0</v>
      </c>
      <c r="J49" s="346">
        <v>0</v>
      </c>
      <c r="K49" s="346">
        <v>0</v>
      </c>
      <c r="L49" s="346">
        <v>0</v>
      </c>
      <c r="M49" s="346">
        <v>0</v>
      </c>
      <c r="N49" s="346">
        <v>0</v>
      </c>
      <c r="O49" s="354">
        <f>Q49</f>
        <v>0.80290311600000008</v>
      </c>
      <c r="P49" s="346">
        <v>0</v>
      </c>
      <c r="Q49" s="354">
        <f>'10 Квартал Финансирование '!L48</f>
        <v>0.80290311600000008</v>
      </c>
      <c r="R49" s="346">
        <v>0</v>
      </c>
      <c r="S49" s="346">
        <v>0</v>
      </c>
      <c r="T49" s="346">
        <v>0</v>
      </c>
      <c r="U49" s="346">
        <v>0</v>
      </c>
      <c r="V49" s="346">
        <v>0</v>
      </c>
      <c r="W49" s="346">
        <v>0</v>
      </c>
      <c r="X49" s="346">
        <v>0</v>
      </c>
      <c r="Y49" s="346">
        <v>0</v>
      </c>
      <c r="Z49" s="346">
        <v>0</v>
      </c>
      <c r="AA49" s="346">
        <v>0</v>
      </c>
      <c r="AB49" s="346">
        <v>0</v>
      </c>
      <c r="AC49" s="346">
        <v>0</v>
      </c>
      <c r="AD49" s="299">
        <f t="shared" si="43"/>
        <v>0</v>
      </c>
      <c r="AE49" s="354">
        <f>AG49</f>
        <v>0.66908593000000005</v>
      </c>
      <c r="AF49" s="346">
        <v>0</v>
      </c>
      <c r="AG49" s="354">
        <f>AQ49</f>
        <v>0.66908593000000005</v>
      </c>
      <c r="AH49" s="346">
        <v>0</v>
      </c>
      <c r="AI49" s="346">
        <v>0</v>
      </c>
      <c r="AJ49" s="346">
        <v>0</v>
      </c>
      <c r="AK49" s="346">
        <v>0</v>
      </c>
      <c r="AL49" s="346">
        <v>0</v>
      </c>
      <c r="AM49" s="346">
        <v>0</v>
      </c>
      <c r="AN49" s="346">
        <v>0</v>
      </c>
      <c r="AO49" s="354">
        <f>AQ49</f>
        <v>0.66908593000000005</v>
      </c>
      <c r="AP49" s="346">
        <v>0</v>
      </c>
      <c r="AQ49" s="354">
        <f>Q49/1.2</f>
        <v>0.66908593000000005</v>
      </c>
      <c r="AR49" s="346">
        <v>0</v>
      </c>
      <c r="AS49" s="346">
        <v>0</v>
      </c>
      <c r="AT49" s="346">
        <v>0</v>
      </c>
      <c r="AU49" s="346">
        <v>0</v>
      </c>
      <c r="AV49" s="346">
        <v>0</v>
      </c>
      <c r="AW49" s="346">
        <v>0</v>
      </c>
      <c r="AX49" s="346">
        <v>0</v>
      </c>
      <c r="AY49" s="346">
        <v>0</v>
      </c>
      <c r="AZ49" s="346">
        <v>0</v>
      </c>
      <c r="BA49" s="346">
        <v>0</v>
      </c>
      <c r="BB49" s="346">
        <v>0</v>
      </c>
      <c r="BC49" s="346">
        <v>0</v>
      </c>
    </row>
    <row r="50" spans="1:55" s="355" customFormat="1" ht="15.75" x14ac:dyDescent="0.25"/>
    <row r="53" spans="1:55" ht="18.75" x14ac:dyDescent="0.25">
      <c r="AD53" s="338" t="s">
        <v>877</v>
      </c>
      <c r="AE53" s="338"/>
      <c r="AF53" s="338"/>
      <c r="AG53" s="338"/>
      <c r="AH53" s="338"/>
      <c r="AI53" s="338"/>
      <c r="AJ53" s="338"/>
      <c r="AK53" s="338"/>
      <c r="AL53" s="338"/>
      <c r="AM53" s="338"/>
      <c r="AN53" s="338"/>
      <c r="AO53" s="338"/>
      <c r="AP53" s="338"/>
      <c r="AQ53" s="338"/>
      <c r="AR53" s="338"/>
      <c r="AS53" s="338"/>
      <c r="AT53" s="338"/>
      <c r="AU53" s="338"/>
      <c r="AV53" s="338"/>
      <c r="AW53" s="338"/>
      <c r="AX53" s="338"/>
      <c r="AY53" s="338"/>
      <c r="AZ53" s="338"/>
      <c r="BA53" s="338"/>
      <c r="BB53" s="338"/>
      <c r="BC53" s="338"/>
    </row>
  </sheetData>
  <mergeCells count="29">
    <mergeCell ref="AE17:BC17"/>
    <mergeCell ref="D18:D19"/>
    <mergeCell ref="E18:I18"/>
    <mergeCell ref="J18:N18"/>
    <mergeCell ref="O18:S18"/>
    <mergeCell ref="T18:X18"/>
    <mergeCell ref="Y18:AC18"/>
    <mergeCell ref="AD18:AD19"/>
    <mergeCell ref="AE18:AI18"/>
    <mergeCell ref="AJ18:AN18"/>
    <mergeCell ref="AO18:AS18"/>
    <mergeCell ref="AT18:AX18"/>
    <mergeCell ref="AY18:BC18"/>
    <mergeCell ref="AD53:BC53"/>
    <mergeCell ref="U3:X3"/>
    <mergeCell ref="A12:X12"/>
    <mergeCell ref="A4:X4"/>
    <mergeCell ref="A6:X6"/>
    <mergeCell ref="A7:X7"/>
    <mergeCell ref="A9:X9"/>
    <mergeCell ref="A10:X10"/>
    <mergeCell ref="A13:X13"/>
    <mergeCell ref="A15:X15"/>
    <mergeCell ref="A16:A19"/>
    <mergeCell ref="B16:B19"/>
    <mergeCell ref="C16:C19"/>
    <mergeCell ref="D16:AC16"/>
    <mergeCell ref="AD16:BC16"/>
    <mergeCell ref="E17:AC17"/>
  </mergeCells>
  <phoneticPr fontId="54" type="noConversion"/>
  <pageMargins left="0.51181102362204722" right="0.31496062992125984" top="0.55118110236220474" bottom="0.55118110236220474" header="0.31496062992125984" footer="0.31496062992125984"/>
  <pageSetup paperSize="9" scale="35" orientation="landscape" r:id="rId1"/>
  <colBreaks count="1" manualBreakCount="1">
    <brk id="29" max="10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BF44"/>
  <sheetViews>
    <sheetView view="pageBreakPreview" topLeftCell="A19" zoomScale="60" zoomScaleNormal="90" workbookViewId="0">
      <selection activeCell="G47" sqref="G47"/>
    </sheetView>
  </sheetViews>
  <sheetFormatPr defaultRowHeight="15" x14ac:dyDescent="0.25"/>
  <cols>
    <col min="1" max="1" width="11.42578125" style="266" customWidth="1"/>
    <col min="2" max="2" width="40.140625" style="266" customWidth="1"/>
    <col min="3" max="3" width="19.5703125" style="266" customWidth="1"/>
    <col min="4" max="4" width="9.28515625" style="266" customWidth="1"/>
    <col min="5" max="6" width="9.28515625" style="266" bestFit="1" customWidth="1"/>
    <col min="7" max="7" width="9.5703125" style="266" bestFit="1" customWidth="1"/>
    <col min="8" max="8" width="9.28515625" style="266" bestFit="1" customWidth="1"/>
    <col min="9" max="9" width="9.5703125" style="266" bestFit="1" customWidth="1"/>
    <col min="10" max="10" width="9.28515625" style="266" bestFit="1" customWidth="1"/>
    <col min="11" max="11" width="10.28515625" style="266" customWidth="1"/>
    <col min="12" max="12" width="9.5703125" style="266" customWidth="1"/>
    <col min="13" max="13" width="11.5703125" style="266" bestFit="1" customWidth="1"/>
    <col min="14" max="15" width="9.28515625" style="266" bestFit="1" customWidth="1"/>
    <col min="16" max="17" width="11" style="266" bestFit="1" customWidth="1"/>
    <col min="18" max="27" width="9.28515625" style="266" bestFit="1" customWidth="1"/>
    <col min="28" max="28" width="10" style="266" customWidth="1"/>
    <col min="29" max="29" width="9.85546875" style="266" customWidth="1"/>
    <col min="30" max="30" width="12.5703125" style="266" customWidth="1"/>
    <col min="31" max="31" width="11.5703125" style="266" bestFit="1" customWidth="1"/>
    <col min="32" max="33" width="9.140625" style="266"/>
    <col min="34" max="34" width="10.42578125" style="266" bestFit="1" customWidth="1"/>
    <col min="35" max="35" width="9.140625" style="266"/>
    <col min="36" max="36" width="11.140625" style="266" customWidth="1"/>
    <col min="37" max="37" width="9.5703125" style="266" bestFit="1" customWidth="1"/>
    <col min="38" max="16384" width="9.140625" style="266"/>
  </cols>
  <sheetData>
    <row r="1" spans="1:58" ht="18.75" x14ac:dyDescent="0.25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5"/>
      <c r="AM1" s="265"/>
      <c r="AN1" s="265"/>
      <c r="AO1" s="265"/>
      <c r="AP1" s="265"/>
      <c r="AQ1" s="265"/>
      <c r="AR1" s="265"/>
      <c r="AS1" s="201" t="s">
        <v>195</v>
      </c>
      <c r="AT1" s="265"/>
      <c r="AU1" s="265"/>
      <c r="AV1" s="265"/>
      <c r="AW1" s="265"/>
      <c r="AX1" s="265"/>
      <c r="AY1" s="265"/>
      <c r="AZ1" s="265"/>
      <c r="BA1" s="265"/>
      <c r="BB1" s="265"/>
      <c r="BC1" s="265"/>
      <c r="BD1" s="265"/>
      <c r="BE1" s="265"/>
      <c r="BF1" s="265"/>
    </row>
    <row r="2" spans="1:58" ht="18.75" x14ac:dyDescent="0.3">
      <c r="A2" s="265"/>
      <c r="B2" s="265"/>
      <c r="C2" s="265"/>
      <c r="D2" s="265"/>
      <c r="E2" s="265"/>
      <c r="F2" s="265"/>
      <c r="G2" s="265"/>
      <c r="H2" s="265"/>
      <c r="I2" s="265"/>
      <c r="J2" s="357"/>
      <c r="K2" s="358"/>
      <c r="L2" s="358"/>
      <c r="M2" s="358"/>
      <c r="N2" s="358"/>
      <c r="O2" s="357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5"/>
      <c r="AK2" s="265"/>
      <c r="AL2" s="265"/>
      <c r="AM2" s="265"/>
      <c r="AN2" s="265"/>
      <c r="AO2" s="265"/>
      <c r="AP2" s="265"/>
      <c r="AQ2" s="265"/>
      <c r="AR2" s="265"/>
      <c r="AS2" s="205" t="s">
        <v>17</v>
      </c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</row>
    <row r="3" spans="1:58" ht="18.75" x14ac:dyDescent="0.3">
      <c r="A3" s="265"/>
      <c r="B3" s="265"/>
      <c r="C3" s="265"/>
      <c r="D3" s="265"/>
      <c r="E3" s="265"/>
      <c r="F3" s="265"/>
      <c r="G3" s="265"/>
      <c r="H3" s="265"/>
      <c r="I3" s="265"/>
      <c r="J3" s="359"/>
      <c r="K3" s="359"/>
      <c r="L3" s="359"/>
      <c r="M3" s="359"/>
      <c r="N3" s="359"/>
      <c r="O3" s="359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303" t="s">
        <v>889</v>
      </c>
      <c r="AQ3" s="303"/>
      <c r="AR3" s="303"/>
      <c r="AS3" s="303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</row>
    <row r="4" spans="1:58" ht="18.75" x14ac:dyDescent="0.25">
      <c r="A4" s="342" t="s">
        <v>930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  <c r="AD4" s="342"/>
      <c r="AE4" s="342"/>
      <c r="AF4" s="342"/>
      <c r="AG4" s="342"/>
      <c r="AH4" s="342"/>
      <c r="AI4" s="342"/>
      <c r="AJ4" s="342"/>
      <c r="AK4" s="342"/>
      <c r="AL4" s="342"/>
      <c r="AM4" s="342"/>
      <c r="AN4" s="342"/>
      <c r="AO4" s="342"/>
      <c r="AP4" s="342"/>
      <c r="AQ4" s="342"/>
      <c r="AR4" s="342"/>
      <c r="AS4" s="342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</row>
    <row r="5" spans="1:58" ht="15.75" x14ac:dyDescent="0.25">
      <c r="A5" s="360"/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P5" s="265"/>
      <c r="AQ5" s="265"/>
      <c r="AR5" s="265"/>
      <c r="AS5" s="265"/>
      <c r="AT5" s="265"/>
      <c r="AU5" s="265"/>
      <c r="AV5" s="265"/>
      <c r="AW5" s="265"/>
      <c r="AX5" s="265"/>
      <c r="AY5" s="265"/>
      <c r="AZ5" s="265"/>
      <c r="BA5" s="265"/>
      <c r="BB5" s="265"/>
      <c r="BC5" s="265"/>
      <c r="BD5" s="265"/>
      <c r="BE5" s="265"/>
      <c r="BF5" s="265"/>
    </row>
    <row r="6" spans="1:58" ht="18.75" x14ac:dyDescent="0.3">
      <c r="A6" s="340" t="s">
        <v>968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340"/>
      <c r="AQ6" s="340"/>
      <c r="AR6" s="340"/>
      <c r="AS6" s="340"/>
      <c r="AT6" s="265"/>
      <c r="AU6" s="265"/>
      <c r="AV6" s="265"/>
      <c r="AW6" s="265"/>
      <c r="AX6" s="265"/>
      <c r="AY6" s="265"/>
      <c r="AZ6" s="265"/>
      <c r="BA6" s="265"/>
      <c r="BB6" s="265"/>
      <c r="BC6" s="265"/>
      <c r="BD6" s="265"/>
      <c r="BE6" s="265"/>
      <c r="BF6" s="265"/>
    </row>
    <row r="7" spans="1:58" ht="18.75" x14ac:dyDescent="0.25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361"/>
      <c r="AB7" s="361"/>
      <c r="AC7" s="361"/>
      <c r="AD7" s="361"/>
      <c r="AE7" s="361"/>
      <c r="AF7" s="361"/>
      <c r="AG7" s="361"/>
      <c r="AH7" s="361"/>
      <c r="AI7" s="361"/>
      <c r="AJ7" s="361"/>
      <c r="AK7" s="361"/>
      <c r="AL7" s="361"/>
      <c r="AM7" s="361"/>
      <c r="AN7" s="361"/>
      <c r="AO7" s="361"/>
      <c r="AP7" s="361"/>
      <c r="AQ7" s="361"/>
      <c r="AR7" s="361"/>
      <c r="AS7" s="361"/>
      <c r="AT7" s="265"/>
      <c r="AU7" s="265"/>
      <c r="AV7" s="265"/>
      <c r="AW7" s="265"/>
      <c r="AX7" s="265"/>
      <c r="AY7" s="265"/>
      <c r="AZ7" s="265"/>
      <c r="BA7" s="265"/>
      <c r="BB7" s="265"/>
      <c r="BC7" s="265"/>
      <c r="BD7" s="265"/>
      <c r="BE7" s="265"/>
      <c r="BF7" s="265"/>
    </row>
    <row r="8" spans="1:58" ht="18.75" x14ac:dyDescent="0.25">
      <c r="A8" s="341" t="s">
        <v>24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2"/>
      <c r="AF8" s="342"/>
      <c r="AG8" s="342"/>
      <c r="AH8" s="342"/>
      <c r="AI8" s="342"/>
      <c r="AJ8" s="342"/>
      <c r="AK8" s="342"/>
      <c r="AL8" s="342"/>
      <c r="AM8" s="342"/>
      <c r="AN8" s="342"/>
      <c r="AO8" s="342"/>
      <c r="AP8" s="342"/>
      <c r="AQ8" s="342"/>
      <c r="AR8" s="342"/>
      <c r="AS8" s="342"/>
      <c r="AT8" s="265"/>
      <c r="AU8" s="265"/>
      <c r="AV8" s="265"/>
      <c r="AW8" s="265"/>
      <c r="AX8" s="265"/>
      <c r="AY8" s="265"/>
      <c r="AZ8" s="265"/>
      <c r="BA8" s="265"/>
      <c r="BB8" s="265"/>
      <c r="BC8" s="265"/>
      <c r="BD8" s="265"/>
      <c r="BE8" s="265"/>
      <c r="BF8" s="265"/>
    </row>
    <row r="9" spans="1:58" ht="15.75" x14ac:dyDescent="0.25">
      <c r="A9" s="274" t="s">
        <v>18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65"/>
      <c r="AU9" s="265"/>
      <c r="AV9" s="265"/>
      <c r="AW9" s="265"/>
      <c r="AX9" s="265"/>
      <c r="AY9" s="265"/>
      <c r="AZ9" s="265"/>
      <c r="BA9" s="265"/>
      <c r="BB9" s="265"/>
      <c r="BC9" s="265"/>
      <c r="BD9" s="265"/>
      <c r="BE9" s="265"/>
      <c r="BF9" s="265"/>
    </row>
    <row r="10" spans="1:58" ht="18.75" x14ac:dyDescent="0.25">
      <c r="A10" s="362"/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362"/>
      <c r="AE10" s="362"/>
      <c r="AF10" s="362"/>
      <c r="AG10" s="362"/>
      <c r="AH10" s="362"/>
      <c r="AI10" s="362"/>
      <c r="AJ10" s="362"/>
      <c r="AK10" s="362"/>
      <c r="AL10" s="362"/>
      <c r="AM10" s="362"/>
      <c r="AN10" s="362"/>
      <c r="AO10" s="362"/>
      <c r="AP10" s="362"/>
      <c r="AQ10" s="362"/>
      <c r="AR10" s="362"/>
      <c r="AS10" s="362"/>
      <c r="AT10" s="265"/>
      <c r="AU10" s="265"/>
      <c r="AV10" s="265"/>
      <c r="AW10" s="265"/>
      <c r="AX10" s="265"/>
      <c r="AY10" s="265"/>
      <c r="AZ10" s="265"/>
      <c r="BA10" s="265"/>
      <c r="BB10" s="265"/>
      <c r="BC10" s="265"/>
      <c r="BD10" s="265"/>
      <c r="BE10" s="265"/>
      <c r="BF10" s="265"/>
    </row>
    <row r="11" spans="1:58" ht="18.75" x14ac:dyDescent="0.25">
      <c r="A11" s="342" t="s">
        <v>931</v>
      </c>
      <c r="B11" s="341"/>
      <c r="C11" s="341"/>
      <c r="D11" s="341"/>
      <c r="E11" s="341"/>
      <c r="F11" s="341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1"/>
      <c r="Y11" s="341"/>
      <c r="Z11" s="341"/>
      <c r="AA11" s="341"/>
      <c r="AB11" s="341"/>
      <c r="AC11" s="341"/>
      <c r="AD11" s="341"/>
      <c r="AE11" s="341"/>
      <c r="AF11" s="341"/>
      <c r="AG11" s="341"/>
      <c r="AH11" s="341"/>
      <c r="AI11" s="341"/>
      <c r="AJ11" s="341"/>
      <c r="AK11" s="341"/>
      <c r="AL11" s="341"/>
      <c r="AM11" s="341"/>
      <c r="AN11" s="341"/>
      <c r="AO11" s="341"/>
      <c r="AP11" s="341"/>
      <c r="AQ11" s="341"/>
      <c r="AR11" s="341"/>
      <c r="AS11" s="341"/>
      <c r="AT11" s="265"/>
      <c r="AU11" s="265"/>
      <c r="AV11" s="265"/>
      <c r="AW11" s="265"/>
      <c r="AX11" s="265"/>
      <c r="AY11" s="265"/>
      <c r="AZ11" s="265"/>
      <c r="BA11" s="265"/>
      <c r="BB11" s="265"/>
      <c r="BC11" s="265"/>
      <c r="BD11" s="265"/>
      <c r="BE11" s="265"/>
      <c r="BF11" s="265"/>
    </row>
    <row r="12" spans="1:58" ht="15.75" x14ac:dyDescent="0.25">
      <c r="A12" s="274" t="s">
        <v>21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265"/>
      <c r="BE12" s="265"/>
      <c r="BF12" s="265"/>
    </row>
    <row r="13" spans="1:58" ht="18.75" x14ac:dyDescent="0.25">
      <c r="A13" s="362"/>
      <c r="B13" s="362"/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362"/>
      <c r="AI13" s="362"/>
      <c r="AJ13" s="362"/>
      <c r="AK13" s="362"/>
      <c r="AL13" s="362"/>
      <c r="AM13" s="362"/>
      <c r="AN13" s="362"/>
      <c r="AO13" s="362"/>
      <c r="AP13" s="362"/>
      <c r="AQ13" s="362"/>
      <c r="AR13" s="362"/>
      <c r="AS13" s="362"/>
      <c r="AT13" s="265"/>
      <c r="AU13" s="265"/>
      <c r="AV13" s="265"/>
      <c r="AW13" s="265"/>
      <c r="AX13" s="265"/>
      <c r="AY13" s="265"/>
      <c r="AZ13" s="265"/>
      <c r="BA13" s="265"/>
      <c r="BB13" s="265"/>
      <c r="BC13" s="265"/>
      <c r="BD13" s="265"/>
      <c r="BE13" s="265"/>
      <c r="BF13" s="265"/>
    </row>
    <row r="14" spans="1:58" ht="27.75" customHeight="1" x14ac:dyDescent="0.25">
      <c r="A14" s="363" t="s">
        <v>885</v>
      </c>
      <c r="B14" s="364"/>
      <c r="C14" s="364"/>
      <c r="D14" s="364"/>
      <c r="E14" s="364"/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  <c r="AH14" s="364"/>
      <c r="AI14" s="364"/>
      <c r="AJ14" s="364"/>
      <c r="AK14" s="364"/>
      <c r="AL14" s="364"/>
      <c r="AM14" s="364"/>
      <c r="AN14" s="364"/>
      <c r="AO14" s="364"/>
      <c r="AP14" s="364"/>
      <c r="AQ14" s="364"/>
      <c r="AR14" s="364"/>
      <c r="AS14" s="364"/>
      <c r="AT14" s="359"/>
      <c r="AU14" s="359"/>
      <c r="AV14" s="359"/>
      <c r="AW14" s="359"/>
      <c r="AX14" s="359"/>
      <c r="AY14" s="359"/>
      <c r="AZ14" s="359"/>
      <c r="BA14" s="359"/>
      <c r="BB14" s="359"/>
      <c r="BC14" s="359"/>
      <c r="BD14" s="359"/>
      <c r="BE14" s="359"/>
      <c r="BF14" s="359"/>
    </row>
    <row r="15" spans="1:58" ht="15.75" x14ac:dyDescent="0.25">
      <c r="A15" s="365" t="s">
        <v>196</v>
      </c>
      <c r="B15" s="366" t="s">
        <v>0</v>
      </c>
      <c r="C15" s="365" t="s">
        <v>42</v>
      </c>
      <c r="D15" s="365" t="s">
        <v>197</v>
      </c>
      <c r="E15" s="365"/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65"/>
      <c r="U15" s="365"/>
      <c r="V15" s="365"/>
      <c r="W15" s="365"/>
      <c r="X15" s="365"/>
      <c r="Y15" s="365"/>
      <c r="Z15" s="365"/>
      <c r="AA15" s="365"/>
      <c r="AB15" s="365"/>
      <c r="AC15" s="365"/>
      <c r="AD15" s="365"/>
      <c r="AE15" s="365"/>
      <c r="AF15" s="365"/>
      <c r="AG15" s="365"/>
      <c r="AH15" s="365"/>
      <c r="AI15" s="365"/>
      <c r="AJ15" s="365"/>
      <c r="AK15" s="365"/>
      <c r="AL15" s="365"/>
      <c r="AM15" s="365"/>
      <c r="AN15" s="365"/>
      <c r="AO15" s="365"/>
      <c r="AP15" s="365"/>
      <c r="AQ15" s="365"/>
      <c r="AR15" s="365"/>
      <c r="AS15" s="365"/>
      <c r="AT15" s="367"/>
      <c r="AU15" s="367"/>
      <c r="AV15" s="367"/>
      <c r="AW15" s="367"/>
      <c r="AX15" s="367"/>
      <c r="AY15" s="367"/>
      <c r="AZ15" s="367"/>
      <c r="BA15" s="367"/>
      <c r="BB15" s="367"/>
      <c r="BC15" s="367"/>
      <c r="BD15" s="367"/>
      <c r="BE15" s="367"/>
      <c r="BF15" s="367"/>
    </row>
    <row r="16" spans="1:58" ht="106.5" customHeight="1" x14ac:dyDescent="0.25">
      <c r="A16" s="365"/>
      <c r="B16" s="368"/>
      <c r="C16" s="365"/>
      <c r="D16" s="365" t="s">
        <v>198</v>
      </c>
      <c r="E16" s="365"/>
      <c r="F16" s="365"/>
      <c r="G16" s="365"/>
      <c r="H16" s="365"/>
      <c r="I16" s="365"/>
      <c r="J16" s="365" t="s">
        <v>914</v>
      </c>
      <c r="K16" s="365"/>
      <c r="L16" s="366"/>
      <c r="M16" s="366"/>
      <c r="N16" s="365"/>
      <c r="O16" s="365"/>
      <c r="P16" s="365" t="s">
        <v>915</v>
      </c>
      <c r="Q16" s="365"/>
      <c r="R16" s="365"/>
      <c r="S16" s="365"/>
      <c r="T16" s="365"/>
      <c r="U16" s="365"/>
      <c r="V16" s="365" t="s">
        <v>199</v>
      </c>
      <c r="W16" s="365"/>
      <c r="X16" s="365"/>
      <c r="Y16" s="365"/>
      <c r="Z16" s="365"/>
      <c r="AA16" s="365"/>
      <c r="AB16" s="366" t="s">
        <v>924</v>
      </c>
      <c r="AC16" s="366"/>
      <c r="AD16" s="366"/>
      <c r="AE16" s="366"/>
      <c r="AF16" s="366"/>
      <c r="AG16" s="366"/>
      <c r="AH16" s="366" t="s">
        <v>200</v>
      </c>
      <c r="AI16" s="366"/>
      <c r="AJ16" s="366"/>
      <c r="AK16" s="366"/>
      <c r="AL16" s="365"/>
      <c r="AM16" s="365"/>
      <c r="AN16" s="365" t="s">
        <v>201</v>
      </c>
      <c r="AO16" s="365"/>
      <c r="AP16" s="365"/>
      <c r="AQ16" s="365"/>
      <c r="AR16" s="365"/>
      <c r="AS16" s="365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</row>
    <row r="17" spans="1:58" ht="169.5" customHeight="1" x14ac:dyDescent="0.25">
      <c r="A17" s="365"/>
      <c r="B17" s="368"/>
      <c r="C17" s="365"/>
      <c r="D17" s="369" t="s">
        <v>927</v>
      </c>
      <c r="E17" s="369"/>
      <c r="F17" s="369" t="s">
        <v>928</v>
      </c>
      <c r="G17" s="369"/>
      <c r="H17" s="369" t="s">
        <v>929</v>
      </c>
      <c r="I17" s="369"/>
      <c r="J17" s="369" t="s">
        <v>916</v>
      </c>
      <c r="K17" s="369"/>
      <c r="L17" s="369" t="s">
        <v>917</v>
      </c>
      <c r="M17" s="369"/>
      <c r="N17" s="369" t="s">
        <v>918</v>
      </c>
      <c r="O17" s="369"/>
      <c r="P17" s="369" t="s">
        <v>919</v>
      </c>
      <c r="Q17" s="369"/>
      <c r="R17" s="370" t="s">
        <v>202</v>
      </c>
      <c r="S17" s="370"/>
      <c r="T17" s="371" t="s">
        <v>203</v>
      </c>
      <c r="U17" s="371"/>
      <c r="V17" s="370" t="s">
        <v>202</v>
      </c>
      <c r="W17" s="370"/>
      <c r="X17" s="370" t="s">
        <v>202</v>
      </c>
      <c r="Y17" s="370"/>
      <c r="Z17" s="371" t="s">
        <v>203</v>
      </c>
      <c r="AA17" s="372"/>
      <c r="AB17" s="373" t="s">
        <v>920</v>
      </c>
      <c r="AC17" s="373"/>
      <c r="AD17" s="373" t="s">
        <v>921</v>
      </c>
      <c r="AE17" s="373"/>
      <c r="AF17" s="371" t="s">
        <v>203</v>
      </c>
      <c r="AG17" s="371"/>
      <c r="AH17" s="373" t="s">
        <v>922</v>
      </c>
      <c r="AI17" s="373"/>
      <c r="AJ17" s="373" t="s">
        <v>923</v>
      </c>
      <c r="AK17" s="373"/>
      <c r="AL17" s="374" t="s">
        <v>203</v>
      </c>
      <c r="AM17" s="371"/>
      <c r="AN17" s="370" t="s">
        <v>202</v>
      </c>
      <c r="AO17" s="370"/>
      <c r="AP17" s="370" t="s">
        <v>202</v>
      </c>
      <c r="AQ17" s="370"/>
      <c r="AR17" s="371" t="s">
        <v>203</v>
      </c>
      <c r="AS17" s="371"/>
      <c r="AT17" s="375"/>
      <c r="AU17" s="375"/>
      <c r="AV17" s="375"/>
      <c r="AW17" s="375"/>
      <c r="AX17" s="375"/>
      <c r="AY17" s="375"/>
      <c r="AZ17" s="375"/>
      <c r="BA17" s="375"/>
      <c r="BB17" s="375"/>
      <c r="BC17" s="375"/>
      <c r="BD17" s="375"/>
      <c r="BE17" s="375"/>
      <c r="BF17" s="375"/>
    </row>
    <row r="18" spans="1:58" ht="39" customHeight="1" x14ac:dyDescent="0.25">
      <c r="A18" s="365"/>
      <c r="B18" s="376"/>
      <c r="C18" s="365"/>
      <c r="D18" s="377" t="s">
        <v>11</v>
      </c>
      <c r="E18" s="378" t="s">
        <v>12</v>
      </c>
      <c r="F18" s="377" t="s">
        <v>11</v>
      </c>
      <c r="G18" s="378" t="s">
        <v>12</v>
      </c>
      <c r="H18" s="377" t="s">
        <v>11</v>
      </c>
      <c r="I18" s="378" t="s">
        <v>12</v>
      </c>
      <c r="J18" s="377" t="s">
        <v>11</v>
      </c>
      <c r="K18" s="378" t="s">
        <v>12</v>
      </c>
      <c r="L18" s="379" t="s">
        <v>11</v>
      </c>
      <c r="M18" s="380" t="s">
        <v>12</v>
      </c>
      <c r="N18" s="377" t="s">
        <v>11</v>
      </c>
      <c r="O18" s="378" t="s">
        <v>12</v>
      </c>
      <c r="P18" s="377" t="s">
        <v>11</v>
      </c>
      <c r="Q18" s="378" t="s">
        <v>12</v>
      </c>
      <c r="R18" s="377" t="s">
        <v>11</v>
      </c>
      <c r="S18" s="378" t="s">
        <v>12</v>
      </c>
      <c r="T18" s="377" t="s">
        <v>11</v>
      </c>
      <c r="U18" s="378" t="s">
        <v>12</v>
      </c>
      <c r="V18" s="377" t="s">
        <v>11</v>
      </c>
      <c r="W18" s="378" t="s">
        <v>12</v>
      </c>
      <c r="X18" s="377" t="s">
        <v>11</v>
      </c>
      <c r="Y18" s="378" t="s">
        <v>12</v>
      </c>
      <c r="Z18" s="377" t="s">
        <v>11</v>
      </c>
      <c r="AA18" s="378" t="s">
        <v>12</v>
      </c>
      <c r="AB18" s="379" t="s">
        <v>11</v>
      </c>
      <c r="AC18" s="380" t="s">
        <v>12</v>
      </c>
      <c r="AD18" s="379" t="s">
        <v>11</v>
      </c>
      <c r="AE18" s="380" t="s">
        <v>12</v>
      </c>
      <c r="AF18" s="379" t="s">
        <v>11</v>
      </c>
      <c r="AG18" s="380" t="s">
        <v>12</v>
      </c>
      <c r="AH18" s="379" t="s">
        <v>11</v>
      </c>
      <c r="AI18" s="380" t="s">
        <v>12</v>
      </c>
      <c r="AJ18" s="379" t="s">
        <v>11</v>
      </c>
      <c r="AK18" s="380" t="s">
        <v>12</v>
      </c>
      <c r="AL18" s="377" t="s">
        <v>11</v>
      </c>
      <c r="AM18" s="378" t="s">
        <v>12</v>
      </c>
      <c r="AN18" s="377" t="s">
        <v>11</v>
      </c>
      <c r="AO18" s="378" t="s">
        <v>12</v>
      </c>
      <c r="AP18" s="377" t="s">
        <v>11</v>
      </c>
      <c r="AQ18" s="378" t="s">
        <v>12</v>
      </c>
      <c r="AR18" s="377" t="s">
        <v>11</v>
      </c>
      <c r="AS18" s="378" t="s">
        <v>12</v>
      </c>
      <c r="AT18" s="265"/>
      <c r="AU18" s="265"/>
      <c r="AV18" s="265"/>
      <c r="AW18" s="265"/>
      <c r="AX18" s="265"/>
      <c r="AY18" s="265"/>
      <c r="AZ18" s="265"/>
      <c r="BA18" s="265"/>
      <c r="BB18" s="265"/>
      <c r="BC18" s="265"/>
      <c r="BD18" s="265"/>
      <c r="BE18" s="265"/>
      <c r="BF18" s="265"/>
    </row>
    <row r="19" spans="1:58" ht="15.75" x14ac:dyDescent="0.25">
      <c r="A19" s="381">
        <v>1</v>
      </c>
      <c r="B19" s="381">
        <v>2</v>
      </c>
      <c r="C19" s="381">
        <v>3</v>
      </c>
      <c r="D19" s="382" t="s">
        <v>204</v>
      </c>
      <c r="E19" s="382" t="s">
        <v>205</v>
      </c>
      <c r="F19" s="382" t="s">
        <v>206</v>
      </c>
      <c r="G19" s="382" t="s">
        <v>207</v>
      </c>
      <c r="H19" s="382" t="s">
        <v>208</v>
      </c>
      <c r="I19" s="382" t="s">
        <v>208</v>
      </c>
      <c r="J19" s="382" t="s">
        <v>156</v>
      </c>
      <c r="K19" s="382" t="s">
        <v>157</v>
      </c>
      <c r="L19" s="382" t="s">
        <v>158</v>
      </c>
      <c r="M19" s="382" t="s">
        <v>159</v>
      </c>
      <c r="N19" s="382" t="s">
        <v>209</v>
      </c>
      <c r="O19" s="382" t="s">
        <v>209</v>
      </c>
      <c r="P19" s="382" t="s">
        <v>210</v>
      </c>
      <c r="Q19" s="382" t="s">
        <v>211</v>
      </c>
      <c r="R19" s="382" t="s">
        <v>212</v>
      </c>
      <c r="S19" s="382" t="s">
        <v>213</v>
      </c>
      <c r="T19" s="382" t="s">
        <v>214</v>
      </c>
      <c r="U19" s="382" t="s">
        <v>214</v>
      </c>
      <c r="V19" s="382" t="s">
        <v>215</v>
      </c>
      <c r="W19" s="382" t="s">
        <v>216</v>
      </c>
      <c r="X19" s="382" t="s">
        <v>217</v>
      </c>
      <c r="Y19" s="382" t="s">
        <v>218</v>
      </c>
      <c r="Z19" s="382" t="s">
        <v>219</v>
      </c>
      <c r="AA19" s="382" t="s">
        <v>219</v>
      </c>
      <c r="AB19" s="382" t="s">
        <v>220</v>
      </c>
      <c r="AC19" s="382" t="s">
        <v>221</v>
      </c>
      <c r="AD19" s="382" t="s">
        <v>222</v>
      </c>
      <c r="AE19" s="382" t="s">
        <v>223</v>
      </c>
      <c r="AF19" s="382" t="s">
        <v>224</v>
      </c>
      <c r="AG19" s="382" t="s">
        <v>224</v>
      </c>
      <c r="AH19" s="382" t="s">
        <v>225</v>
      </c>
      <c r="AI19" s="382" t="s">
        <v>226</v>
      </c>
      <c r="AJ19" s="382" t="s">
        <v>227</v>
      </c>
      <c r="AK19" s="382" t="s">
        <v>228</v>
      </c>
      <c r="AL19" s="382" t="s">
        <v>229</v>
      </c>
      <c r="AM19" s="382" t="s">
        <v>229</v>
      </c>
      <c r="AN19" s="382" t="s">
        <v>230</v>
      </c>
      <c r="AO19" s="382" t="s">
        <v>231</v>
      </c>
      <c r="AP19" s="382" t="s">
        <v>232</v>
      </c>
      <c r="AQ19" s="382" t="s">
        <v>233</v>
      </c>
      <c r="AR19" s="382" t="s">
        <v>234</v>
      </c>
      <c r="AS19" s="382" t="s">
        <v>234</v>
      </c>
      <c r="AT19" s="383"/>
      <c r="AU19" s="383"/>
      <c r="AV19" s="383"/>
      <c r="AW19" s="383"/>
      <c r="AX19" s="383"/>
      <c r="AY19" s="383"/>
      <c r="AZ19" s="383"/>
      <c r="BA19" s="383"/>
      <c r="BB19" s="383"/>
      <c r="BC19" s="383"/>
      <c r="BD19" s="383"/>
      <c r="BE19" s="383"/>
      <c r="BF19" s="383"/>
    </row>
    <row r="20" spans="1:58" s="288" customFormat="1" ht="31.5" customHeight="1" x14ac:dyDescent="0.25">
      <c r="A20" s="384"/>
      <c r="B20" s="385" t="str">
        <f>'10 Квартал Финансирование '!B20</f>
        <v>ВСЕГО</v>
      </c>
      <c r="C20" s="386"/>
      <c r="D20" s="386">
        <f>SUM(D21:D24)</f>
        <v>0</v>
      </c>
      <c r="E20" s="386">
        <f t="shared" ref="E20:AS20" si="0">SUM(E21:E24)</f>
        <v>0</v>
      </c>
      <c r="F20" s="386">
        <f t="shared" si="0"/>
        <v>0</v>
      </c>
      <c r="G20" s="386">
        <f t="shared" si="0"/>
        <v>0</v>
      </c>
      <c r="H20" s="386">
        <f t="shared" si="0"/>
        <v>0</v>
      </c>
      <c r="I20" s="387">
        <f t="shared" si="0"/>
        <v>0</v>
      </c>
      <c r="J20" s="386">
        <f t="shared" si="0"/>
        <v>0</v>
      </c>
      <c r="K20" s="386">
        <f t="shared" si="0"/>
        <v>0</v>
      </c>
      <c r="L20" s="386">
        <f t="shared" si="0"/>
        <v>0</v>
      </c>
      <c r="M20" s="386">
        <f t="shared" si="0"/>
        <v>13.120000000000001</v>
      </c>
      <c r="N20" s="386">
        <f t="shared" si="0"/>
        <v>0</v>
      </c>
      <c r="O20" s="386">
        <f t="shared" si="0"/>
        <v>0</v>
      </c>
      <c r="P20" s="387">
        <f t="shared" si="0"/>
        <v>1</v>
      </c>
      <c r="Q20" s="387">
        <f t="shared" si="0"/>
        <v>0</v>
      </c>
      <c r="R20" s="386">
        <f t="shared" si="0"/>
        <v>0</v>
      </c>
      <c r="S20" s="386">
        <f t="shared" si="0"/>
        <v>0</v>
      </c>
      <c r="T20" s="386">
        <f t="shared" si="0"/>
        <v>0</v>
      </c>
      <c r="U20" s="386">
        <f t="shared" si="0"/>
        <v>0</v>
      </c>
      <c r="V20" s="386">
        <f t="shared" si="0"/>
        <v>0</v>
      </c>
      <c r="W20" s="386">
        <f t="shared" si="0"/>
        <v>0</v>
      </c>
      <c r="X20" s="386">
        <f t="shared" si="0"/>
        <v>0</v>
      </c>
      <c r="Y20" s="386">
        <f t="shared" si="0"/>
        <v>0</v>
      </c>
      <c r="Z20" s="386">
        <f t="shared" si="0"/>
        <v>0</v>
      </c>
      <c r="AA20" s="386">
        <f t="shared" si="0"/>
        <v>0</v>
      </c>
      <c r="AB20" s="387">
        <f t="shared" si="0"/>
        <v>1</v>
      </c>
      <c r="AC20" s="388">
        <f t="shared" si="0"/>
        <v>0</v>
      </c>
      <c r="AD20" s="386">
        <f t="shared" si="0"/>
        <v>15.38</v>
      </c>
      <c r="AE20" s="386">
        <f t="shared" si="0"/>
        <v>0</v>
      </c>
      <c r="AF20" s="386">
        <f t="shared" si="0"/>
        <v>0</v>
      </c>
      <c r="AG20" s="386">
        <f t="shared" si="0"/>
        <v>0</v>
      </c>
      <c r="AH20" s="387">
        <f t="shared" si="0"/>
        <v>3</v>
      </c>
      <c r="AI20" s="386">
        <f t="shared" si="0"/>
        <v>0</v>
      </c>
      <c r="AJ20" s="387">
        <f t="shared" si="0"/>
        <v>0</v>
      </c>
      <c r="AK20" s="387">
        <f t="shared" si="0"/>
        <v>0</v>
      </c>
      <c r="AL20" s="386">
        <f t="shared" si="0"/>
        <v>0</v>
      </c>
      <c r="AM20" s="386">
        <f t="shared" si="0"/>
        <v>0</v>
      </c>
      <c r="AN20" s="386">
        <f t="shared" si="0"/>
        <v>0</v>
      </c>
      <c r="AO20" s="386">
        <f t="shared" si="0"/>
        <v>0</v>
      </c>
      <c r="AP20" s="386">
        <f t="shared" si="0"/>
        <v>0</v>
      </c>
      <c r="AQ20" s="386">
        <f t="shared" si="0"/>
        <v>0</v>
      </c>
      <c r="AR20" s="386">
        <f t="shared" si="0"/>
        <v>0</v>
      </c>
      <c r="AS20" s="386">
        <f t="shared" si="0"/>
        <v>0</v>
      </c>
      <c r="AT20" s="389"/>
      <c r="AU20" s="389"/>
      <c r="AV20" s="389"/>
      <c r="AW20" s="389"/>
      <c r="AX20" s="389"/>
      <c r="AY20" s="389"/>
      <c r="AZ20" s="389"/>
      <c r="BA20" s="389"/>
      <c r="BB20" s="389"/>
      <c r="BC20" s="389"/>
      <c r="BD20" s="389"/>
      <c r="BE20" s="389"/>
      <c r="BF20" s="389"/>
    </row>
    <row r="21" spans="1:58" s="288" customFormat="1" ht="47.25" x14ac:dyDescent="0.25">
      <c r="A21" s="384">
        <f>'10 Квартал Финансирование '!A21</f>
        <v>1</v>
      </c>
      <c r="B21" s="385" t="str">
        <f>'10 Квартал Финансирование '!B21</f>
        <v>ДОСТРОЙКА, ДООБОРУДОВАНИЕ, МОДЕРНИЗАЦИЯ</v>
      </c>
      <c r="C21" s="386"/>
      <c r="D21" s="386">
        <f>D25</f>
        <v>0</v>
      </c>
      <c r="E21" s="386">
        <f t="shared" ref="E21:AS21" si="1">E25</f>
        <v>0</v>
      </c>
      <c r="F21" s="386">
        <f t="shared" si="1"/>
        <v>0</v>
      </c>
      <c r="G21" s="386">
        <f t="shared" si="1"/>
        <v>0</v>
      </c>
      <c r="H21" s="386">
        <f t="shared" si="1"/>
        <v>0</v>
      </c>
      <c r="I21" s="387">
        <f t="shared" si="1"/>
        <v>0</v>
      </c>
      <c r="J21" s="386">
        <f t="shared" si="1"/>
        <v>0</v>
      </c>
      <c r="K21" s="386">
        <f t="shared" si="1"/>
        <v>0</v>
      </c>
      <c r="L21" s="386">
        <f t="shared" si="1"/>
        <v>0</v>
      </c>
      <c r="M21" s="386">
        <f t="shared" si="1"/>
        <v>0</v>
      </c>
      <c r="N21" s="386">
        <f t="shared" si="1"/>
        <v>0</v>
      </c>
      <c r="O21" s="386">
        <f t="shared" si="1"/>
        <v>0</v>
      </c>
      <c r="P21" s="387">
        <f t="shared" si="1"/>
        <v>0</v>
      </c>
      <c r="Q21" s="387">
        <f t="shared" si="1"/>
        <v>0</v>
      </c>
      <c r="R21" s="386">
        <f t="shared" si="1"/>
        <v>0</v>
      </c>
      <c r="S21" s="386">
        <f t="shared" si="1"/>
        <v>0</v>
      </c>
      <c r="T21" s="386">
        <f t="shared" si="1"/>
        <v>0</v>
      </c>
      <c r="U21" s="386">
        <f t="shared" si="1"/>
        <v>0</v>
      </c>
      <c r="V21" s="386">
        <f t="shared" si="1"/>
        <v>0</v>
      </c>
      <c r="W21" s="386">
        <f t="shared" si="1"/>
        <v>0</v>
      </c>
      <c r="X21" s="386">
        <f t="shared" si="1"/>
        <v>0</v>
      </c>
      <c r="Y21" s="386">
        <f t="shared" si="1"/>
        <v>0</v>
      </c>
      <c r="Z21" s="386">
        <f t="shared" si="1"/>
        <v>0</v>
      </c>
      <c r="AA21" s="386">
        <f t="shared" si="1"/>
        <v>0</v>
      </c>
      <c r="AB21" s="387">
        <f t="shared" si="1"/>
        <v>1</v>
      </c>
      <c r="AC21" s="388">
        <f t="shared" si="1"/>
        <v>0</v>
      </c>
      <c r="AD21" s="386">
        <f t="shared" si="1"/>
        <v>15.38</v>
      </c>
      <c r="AE21" s="386">
        <f t="shared" si="1"/>
        <v>0</v>
      </c>
      <c r="AF21" s="386">
        <f t="shared" si="1"/>
        <v>0</v>
      </c>
      <c r="AG21" s="386">
        <f t="shared" si="1"/>
        <v>0</v>
      </c>
      <c r="AH21" s="387">
        <f t="shared" si="1"/>
        <v>0</v>
      </c>
      <c r="AI21" s="386">
        <f t="shared" si="1"/>
        <v>0</v>
      </c>
      <c r="AJ21" s="387">
        <f t="shared" si="1"/>
        <v>0</v>
      </c>
      <c r="AK21" s="387">
        <f t="shared" si="1"/>
        <v>0</v>
      </c>
      <c r="AL21" s="386">
        <f t="shared" si="1"/>
        <v>0</v>
      </c>
      <c r="AM21" s="386">
        <f t="shared" si="1"/>
        <v>0</v>
      </c>
      <c r="AN21" s="386">
        <f t="shared" si="1"/>
        <v>0</v>
      </c>
      <c r="AO21" s="386">
        <f t="shared" si="1"/>
        <v>0</v>
      </c>
      <c r="AP21" s="386">
        <f t="shared" si="1"/>
        <v>0</v>
      </c>
      <c r="AQ21" s="386">
        <f t="shared" si="1"/>
        <v>0</v>
      </c>
      <c r="AR21" s="386">
        <f t="shared" si="1"/>
        <v>0</v>
      </c>
      <c r="AS21" s="386">
        <f t="shared" si="1"/>
        <v>0</v>
      </c>
    </row>
    <row r="22" spans="1:58" s="288" customFormat="1" ht="30" customHeight="1" x14ac:dyDescent="0.25">
      <c r="A22" s="384">
        <f>'10 Квартал Финансирование '!A22</f>
        <v>2</v>
      </c>
      <c r="B22" s="385" t="str">
        <f>'10 Квартал Финансирование '!B22</f>
        <v>РЕКОНСТРУКЦИЯ</v>
      </c>
      <c r="C22" s="386"/>
      <c r="D22" s="386">
        <f>D28</f>
        <v>0</v>
      </c>
      <c r="E22" s="386">
        <f t="shared" ref="E22:AS22" si="2">E28</f>
        <v>0</v>
      </c>
      <c r="F22" s="386">
        <f t="shared" si="2"/>
        <v>0</v>
      </c>
      <c r="G22" s="386">
        <f t="shared" si="2"/>
        <v>0</v>
      </c>
      <c r="H22" s="386">
        <f t="shared" si="2"/>
        <v>0</v>
      </c>
      <c r="I22" s="387">
        <f t="shared" si="2"/>
        <v>0</v>
      </c>
      <c r="J22" s="386">
        <f t="shared" si="2"/>
        <v>0</v>
      </c>
      <c r="K22" s="386">
        <f t="shared" si="2"/>
        <v>0</v>
      </c>
      <c r="L22" s="386">
        <f t="shared" si="2"/>
        <v>0</v>
      </c>
      <c r="M22" s="386">
        <f t="shared" si="2"/>
        <v>13.120000000000001</v>
      </c>
      <c r="N22" s="386">
        <f t="shared" si="2"/>
        <v>0</v>
      </c>
      <c r="O22" s="386">
        <f t="shared" si="2"/>
        <v>0</v>
      </c>
      <c r="P22" s="387">
        <f t="shared" si="2"/>
        <v>1</v>
      </c>
      <c r="Q22" s="387">
        <f t="shared" si="2"/>
        <v>0</v>
      </c>
      <c r="R22" s="386">
        <f t="shared" si="2"/>
        <v>0</v>
      </c>
      <c r="S22" s="386">
        <f t="shared" si="2"/>
        <v>0</v>
      </c>
      <c r="T22" s="386">
        <f t="shared" si="2"/>
        <v>0</v>
      </c>
      <c r="U22" s="386">
        <f t="shared" si="2"/>
        <v>0</v>
      </c>
      <c r="V22" s="386">
        <f t="shared" si="2"/>
        <v>0</v>
      </c>
      <c r="W22" s="386">
        <f t="shared" si="2"/>
        <v>0</v>
      </c>
      <c r="X22" s="386">
        <f t="shared" si="2"/>
        <v>0</v>
      </c>
      <c r="Y22" s="386">
        <f t="shared" si="2"/>
        <v>0</v>
      </c>
      <c r="Z22" s="386">
        <f t="shared" si="2"/>
        <v>0</v>
      </c>
      <c r="AA22" s="386">
        <f t="shared" si="2"/>
        <v>0</v>
      </c>
      <c r="AB22" s="387">
        <f t="shared" si="2"/>
        <v>0</v>
      </c>
      <c r="AC22" s="386">
        <f t="shared" si="2"/>
        <v>0</v>
      </c>
      <c r="AD22" s="386">
        <f t="shared" si="2"/>
        <v>0</v>
      </c>
      <c r="AE22" s="386">
        <f t="shared" si="2"/>
        <v>0</v>
      </c>
      <c r="AF22" s="386">
        <f t="shared" si="2"/>
        <v>0</v>
      </c>
      <c r="AG22" s="386">
        <f t="shared" si="2"/>
        <v>0</v>
      </c>
      <c r="AH22" s="387">
        <f t="shared" si="2"/>
        <v>0</v>
      </c>
      <c r="AI22" s="386">
        <f t="shared" si="2"/>
        <v>0</v>
      </c>
      <c r="AJ22" s="387">
        <f t="shared" si="2"/>
        <v>0</v>
      </c>
      <c r="AK22" s="387">
        <f t="shared" si="2"/>
        <v>0</v>
      </c>
      <c r="AL22" s="386">
        <f t="shared" si="2"/>
        <v>0</v>
      </c>
      <c r="AM22" s="386">
        <f t="shared" si="2"/>
        <v>0</v>
      </c>
      <c r="AN22" s="386">
        <f t="shared" si="2"/>
        <v>0</v>
      </c>
      <c r="AO22" s="386">
        <f t="shared" si="2"/>
        <v>0</v>
      </c>
      <c r="AP22" s="386">
        <f t="shared" si="2"/>
        <v>0</v>
      </c>
      <c r="AQ22" s="386">
        <f t="shared" si="2"/>
        <v>0</v>
      </c>
      <c r="AR22" s="386">
        <f t="shared" si="2"/>
        <v>0</v>
      </c>
      <c r="AS22" s="386">
        <f t="shared" si="2"/>
        <v>0</v>
      </c>
    </row>
    <row r="23" spans="1:58" s="288" customFormat="1" ht="31.5" x14ac:dyDescent="0.25">
      <c r="A23" s="384">
        <f>'10 Квартал Финансирование '!A23</f>
        <v>3</v>
      </c>
      <c r="B23" s="385" t="str">
        <f>'10 Квартал Финансирование '!B23</f>
        <v>ТЕХНИЧЕСКОЕ ПЕРЕВООРУЖЕНИЕ</v>
      </c>
      <c r="C23" s="386"/>
      <c r="D23" s="386">
        <f>D34</f>
        <v>0</v>
      </c>
      <c r="E23" s="386">
        <f t="shared" ref="E23:AS23" si="3">E34</f>
        <v>0</v>
      </c>
      <c r="F23" s="386">
        <f t="shared" si="3"/>
        <v>0</v>
      </c>
      <c r="G23" s="386">
        <f t="shared" si="3"/>
        <v>0</v>
      </c>
      <c r="H23" s="386">
        <f t="shared" si="3"/>
        <v>0</v>
      </c>
      <c r="I23" s="387">
        <f t="shared" si="3"/>
        <v>0</v>
      </c>
      <c r="J23" s="386">
        <f t="shared" si="3"/>
        <v>0</v>
      </c>
      <c r="K23" s="386">
        <f t="shared" si="3"/>
        <v>0</v>
      </c>
      <c r="L23" s="386">
        <f t="shared" si="3"/>
        <v>0</v>
      </c>
      <c r="M23" s="386">
        <f t="shared" si="3"/>
        <v>0</v>
      </c>
      <c r="N23" s="386">
        <f t="shared" si="3"/>
        <v>0</v>
      </c>
      <c r="O23" s="386">
        <f t="shared" si="3"/>
        <v>0</v>
      </c>
      <c r="P23" s="387">
        <f t="shared" si="3"/>
        <v>0</v>
      </c>
      <c r="Q23" s="386">
        <f t="shared" si="3"/>
        <v>0</v>
      </c>
      <c r="R23" s="386">
        <f t="shared" si="3"/>
        <v>0</v>
      </c>
      <c r="S23" s="386">
        <f t="shared" si="3"/>
        <v>0</v>
      </c>
      <c r="T23" s="386">
        <f t="shared" si="3"/>
        <v>0</v>
      </c>
      <c r="U23" s="386">
        <f t="shared" si="3"/>
        <v>0</v>
      </c>
      <c r="V23" s="386">
        <f t="shared" si="3"/>
        <v>0</v>
      </c>
      <c r="W23" s="386">
        <f t="shared" si="3"/>
        <v>0</v>
      </c>
      <c r="X23" s="386">
        <f t="shared" si="3"/>
        <v>0</v>
      </c>
      <c r="Y23" s="386">
        <f t="shared" si="3"/>
        <v>0</v>
      </c>
      <c r="Z23" s="386">
        <f t="shared" si="3"/>
        <v>0</v>
      </c>
      <c r="AA23" s="386">
        <f t="shared" si="3"/>
        <v>0</v>
      </c>
      <c r="AB23" s="387">
        <f t="shared" si="3"/>
        <v>0</v>
      </c>
      <c r="AC23" s="386">
        <f t="shared" si="3"/>
        <v>0</v>
      </c>
      <c r="AD23" s="386">
        <f t="shared" si="3"/>
        <v>0</v>
      </c>
      <c r="AE23" s="386">
        <f t="shared" si="3"/>
        <v>0</v>
      </c>
      <c r="AF23" s="386">
        <f t="shared" si="3"/>
        <v>0</v>
      </c>
      <c r="AG23" s="386">
        <f t="shared" si="3"/>
        <v>0</v>
      </c>
      <c r="AH23" s="387">
        <f t="shared" si="3"/>
        <v>3</v>
      </c>
      <c r="AI23" s="386">
        <f t="shared" si="3"/>
        <v>0</v>
      </c>
      <c r="AJ23" s="387">
        <f t="shared" si="3"/>
        <v>0</v>
      </c>
      <c r="AK23" s="387">
        <f t="shared" si="3"/>
        <v>0</v>
      </c>
      <c r="AL23" s="386">
        <f t="shared" si="3"/>
        <v>0</v>
      </c>
      <c r="AM23" s="386">
        <f t="shared" si="3"/>
        <v>0</v>
      </c>
      <c r="AN23" s="386">
        <f t="shared" si="3"/>
        <v>0</v>
      </c>
      <c r="AO23" s="386">
        <f t="shared" si="3"/>
        <v>0</v>
      </c>
      <c r="AP23" s="386">
        <f t="shared" si="3"/>
        <v>0</v>
      </c>
      <c r="AQ23" s="386">
        <f t="shared" si="3"/>
        <v>0</v>
      </c>
      <c r="AR23" s="386">
        <f t="shared" si="3"/>
        <v>0</v>
      </c>
      <c r="AS23" s="386">
        <f t="shared" si="3"/>
        <v>0</v>
      </c>
    </row>
    <row r="24" spans="1:58" s="288" customFormat="1" ht="33" customHeight="1" x14ac:dyDescent="0.25">
      <c r="A24" s="384">
        <f>'10 Квартал Финансирование '!A24</f>
        <v>4</v>
      </c>
      <c r="B24" s="385" t="str">
        <f>'10 Квартал Финансирование '!B24</f>
        <v>НОВОЕ СТРОИТЕЛЬСТВО</v>
      </c>
      <c r="C24" s="386"/>
      <c r="D24" s="386">
        <f>D38</f>
        <v>0</v>
      </c>
      <c r="E24" s="386">
        <f t="shared" ref="E24:AS24" si="4">E38</f>
        <v>0</v>
      </c>
      <c r="F24" s="386">
        <f t="shared" si="4"/>
        <v>0</v>
      </c>
      <c r="G24" s="386">
        <f t="shared" si="4"/>
        <v>0</v>
      </c>
      <c r="H24" s="386">
        <f t="shared" si="4"/>
        <v>0</v>
      </c>
      <c r="I24" s="387">
        <f t="shared" si="4"/>
        <v>0</v>
      </c>
      <c r="J24" s="386">
        <f t="shared" si="4"/>
        <v>0</v>
      </c>
      <c r="K24" s="386">
        <f t="shared" si="4"/>
        <v>0</v>
      </c>
      <c r="L24" s="386">
        <f t="shared" si="4"/>
        <v>0</v>
      </c>
      <c r="M24" s="386">
        <f t="shared" si="4"/>
        <v>0</v>
      </c>
      <c r="N24" s="386">
        <f t="shared" si="4"/>
        <v>0</v>
      </c>
      <c r="O24" s="386">
        <f t="shared" si="4"/>
        <v>0</v>
      </c>
      <c r="P24" s="387">
        <f t="shared" si="4"/>
        <v>0</v>
      </c>
      <c r="Q24" s="386">
        <f t="shared" si="4"/>
        <v>0</v>
      </c>
      <c r="R24" s="386">
        <f t="shared" si="4"/>
        <v>0</v>
      </c>
      <c r="S24" s="386">
        <f t="shared" si="4"/>
        <v>0</v>
      </c>
      <c r="T24" s="386">
        <f t="shared" si="4"/>
        <v>0</v>
      </c>
      <c r="U24" s="386">
        <f t="shared" si="4"/>
        <v>0</v>
      </c>
      <c r="V24" s="386">
        <f t="shared" si="4"/>
        <v>0</v>
      </c>
      <c r="W24" s="386">
        <f t="shared" si="4"/>
        <v>0</v>
      </c>
      <c r="X24" s="386">
        <f t="shared" si="4"/>
        <v>0</v>
      </c>
      <c r="Y24" s="386">
        <f t="shared" si="4"/>
        <v>0</v>
      </c>
      <c r="Z24" s="386">
        <f t="shared" si="4"/>
        <v>0</v>
      </c>
      <c r="AA24" s="386">
        <f t="shared" si="4"/>
        <v>0</v>
      </c>
      <c r="AB24" s="387">
        <f t="shared" si="4"/>
        <v>0</v>
      </c>
      <c r="AC24" s="386">
        <f t="shared" si="4"/>
        <v>0</v>
      </c>
      <c r="AD24" s="386">
        <f t="shared" si="4"/>
        <v>0</v>
      </c>
      <c r="AE24" s="386">
        <f t="shared" si="4"/>
        <v>0</v>
      </c>
      <c r="AF24" s="386">
        <f t="shared" si="4"/>
        <v>0</v>
      </c>
      <c r="AG24" s="386">
        <f t="shared" si="4"/>
        <v>0</v>
      </c>
      <c r="AH24" s="387">
        <f t="shared" si="4"/>
        <v>0</v>
      </c>
      <c r="AI24" s="386">
        <f t="shared" si="4"/>
        <v>0</v>
      </c>
      <c r="AJ24" s="387">
        <f t="shared" si="4"/>
        <v>0</v>
      </c>
      <c r="AK24" s="387">
        <f t="shared" si="4"/>
        <v>0</v>
      </c>
      <c r="AL24" s="386">
        <f t="shared" si="4"/>
        <v>0</v>
      </c>
      <c r="AM24" s="386">
        <f t="shared" si="4"/>
        <v>0</v>
      </c>
      <c r="AN24" s="386">
        <f t="shared" si="4"/>
        <v>0</v>
      </c>
      <c r="AO24" s="386">
        <f t="shared" si="4"/>
        <v>0</v>
      </c>
      <c r="AP24" s="386">
        <f t="shared" si="4"/>
        <v>0</v>
      </c>
      <c r="AQ24" s="386">
        <f t="shared" si="4"/>
        <v>0</v>
      </c>
      <c r="AR24" s="386">
        <f t="shared" si="4"/>
        <v>0</v>
      </c>
      <c r="AS24" s="386">
        <f t="shared" si="4"/>
        <v>0</v>
      </c>
    </row>
    <row r="25" spans="1:58" s="288" customFormat="1" ht="47.25" x14ac:dyDescent="0.25">
      <c r="A25" s="384">
        <f>'10 Квартал Финансирование '!A25</f>
        <v>1</v>
      </c>
      <c r="B25" s="390" t="str">
        <f>'10 Квартал Финансирование '!B25</f>
        <v>ДОСТРОЙКА, ДООБОРУДОВАНИЕ, МОДЕРНИЗАЦИЯ</v>
      </c>
      <c r="C25" s="386"/>
      <c r="D25" s="386">
        <f>SUM(D26:D27)</f>
        <v>0</v>
      </c>
      <c r="E25" s="386">
        <f t="shared" ref="E25:AG25" si="5">SUM(E26:E27)</f>
        <v>0</v>
      </c>
      <c r="F25" s="386">
        <f t="shared" si="5"/>
        <v>0</v>
      </c>
      <c r="G25" s="386">
        <f t="shared" si="5"/>
        <v>0</v>
      </c>
      <c r="H25" s="386">
        <f t="shared" si="5"/>
        <v>0</v>
      </c>
      <c r="I25" s="386">
        <f t="shared" si="5"/>
        <v>0</v>
      </c>
      <c r="J25" s="386">
        <f t="shared" si="5"/>
        <v>0</v>
      </c>
      <c r="K25" s="386">
        <f t="shared" si="5"/>
        <v>0</v>
      </c>
      <c r="L25" s="386">
        <f t="shared" si="5"/>
        <v>0</v>
      </c>
      <c r="M25" s="386">
        <f t="shared" si="5"/>
        <v>0</v>
      </c>
      <c r="N25" s="386">
        <f t="shared" si="5"/>
        <v>0</v>
      </c>
      <c r="O25" s="386">
        <f t="shared" si="5"/>
        <v>0</v>
      </c>
      <c r="P25" s="386">
        <f t="shared" si="5"/>
        <v>0</v>
      </c>
      <c r="Q25" s="386">
        <f t="shared" si="5"/>
        <v>0</v>
      </c>
      <c r="R25" s="386">
        <f t="shared" si="5"/>
        <v>0</v>
      </c>
      <c r="S25" s="386">
        <f t="shared" si="5"/>
        <v>0</v>
      </c>
      <c r="T25" s="386">
        <f t="shared" si="5"/>
        <v>0</v>
      </c>
      <c r="U25" s="386">
        <f t="shared" si="5"/>
        <v>0</v>
      </c>
      <c r="V25" s="386">
        <f t="shared" si="5"/>
        <v>0</v>
      </c>
      <c r="W25" s="386">
        <f t="shared" si="5"/>
        <v>0</v>
      </c>
      <c r="X25" s="386">
        <f t="shared" si="5"/>
        <v>0</v>
      </c>
      <c r="Y25" s="386">
        <f t="shared" si="5"/>
        <v>0</v>
      </c>
      <c r="Z25" s="386">
        <f t="shared" si="5"/>
        <v>0</v>
      </c>
      <c r="AA25" s="386">
        <f t="shared" si="5"/>
        <v>0</v>
      </c>
      <c r="AB25" s="391">
        <f t="shared" si="5"/>
        <v>1</v>
      </c>
      <c r="AC25" s="388">
        <f t="shared" si="5"/>
        <v>0</v>
      </c>
      <c r="AD25" s="386">
        <f t="shared" si="5"/>
        <v>15.38</v>
      </c>
      <c r="AE25" s="386">
        <f t="shared" si="5"/>
        <v>0</v>
      </c>
      <c r="AF25" s="386">
        <f t="shared" si="5"/>
        <v>0</v>
      </c>
      <c r="AG25" s="386">
        <f t="shared" si="5"/>
        <v>0</v>
      </c>
      <c r="AH25" s="386">
        <v>0</v>
      </c>
      <c r="AI25" s="386">
        <v>0</v>
      </c>
      <c r="AJ25" s="386">
        <v>0</v>
      </c>
      <c r="AK25" s="386">
        <v>0</v>
      </c>
      <c r="AL25" s="386">
        <v>0</v>
      </c>
      <c r="AM25" s="386">
        <v>0</v>
      </c>
      <c r="AN25" s="386">
        <v>0</v>
      </c>
      <c r="AO25" s="386">
        <v>0</v>
      </c>
      <c r="AP25" s="386">
        <v>0</v>
      </c>
      <c r="AQ25" s="386">
        <v>0</v>
      </c>
      <c r="AR25" s="386">
        <v>0</v>
      </c>
      <c r="AS25" s="386">
        <v>0</v>
      </c>
    </row>
    <row r="26" spans="1:58" s="288" customFormat="1" ht="36.75" customHeight="1" x14ac:dyDescent="0.25">
      <c r="A26" s="392" t="str">
        <f>'10 Квартал Финансирование '!A28</f>
        <v>1.1</v>
      </c>
      <c r="B26" s="393" t="str">
        <f>'10 Квартал Финансирование '!B28</f>
        <v xml:space="preserve">Установка интеллектуальной системы учета электроэнергии </v>
      </c>
      <c r="C26" s="393" t="str">
        <f>'10 Квартал Финансирование '!C28</f>
        <v>K_KSK2020_004</v>
      </c>
      <c r="D26" s="386">
        <v>0</v>
      </c>
      <c r="E26" s="386">
        <v>0</v>
      </c>
      <c r="F26" s="386">
        <v>0</v>
      </c>
      <c r="G26" s="386">
        <v>0</v>
      </c>
      <c r="H26" s="386">
        <v>0</v>
      </c>
      <c r="I26" s="386">
        <v>0</v>
      </c>
      <c r="J26" s="386">
        <v>0</v>
      </c>
      <c r="K26" s="386">
        <v>0</v>
      </c>
      <c r="L26" s="386">
        <v>0</v>
      </c>
      <c r="M26" s="386">
        <v>0</v>
      </c>
      <c r="N26" s="386">
        <v>0</v>
      </c>
      <c r="O26" s="386">
        <v>0</v>
      </c>
      <c r="P26" s="386">
        <v>0</v>
      </c>
      <c r="Q26" s="386">
        <v>0</v>
      </c>
      <c r="R26" s="386">
        <v>0</v>
      </c>
      <c r="S26" s="386">
        <v>0</v>
      </c>
      <c r="T26" s="386">
        <v>0</v>
      </c>
      <c r="U26" s="386">
        <v>0</v>
      </c>
      <c r="V26" s="386">
        <v>0</v>
      </c>
      <c r="W26" s="386">
        <v>0</v>
      </c>
      <c r="X26" s="386">
        <v>0</v>
      </c>
      <c r="Y26" s="386">
        <v>0</v>
      </c>
      <c r="Z26" s="386">
        <v>0</v>
      </c>
      <c r="AA26" s="386">
        <v>0</v>
      </c>
      <c r="AB26" s="391">
        <v>1</v>
      </c>
      <c r="AC26" s="388">
        <v>0</v>
      </c>
      <c r="AD26" s="386">
        <v>0</v>
      </c>
      <c r="AE26" s="386">
        <v>0</v>
      </c>
      <c r="AF26" s="386">
        <v>0</v>
      </c>
      <c r="AG26" s="386">
        <v>0</v>
      </c>
      <c r="AH26" s="386">
        <v>0</v>
      </c>
      <c r="AI26" s="386">
        <v>0</v>
      </c>
      <c r="AJ26" s="386">
        <v>0</v>
      </c>
      <c r="AK26" s="386">
        <v>0</v>
      </c>
      <c r="AL26" s="386">
        <v>0</v>
      </c>
      <c r="AM26" s="386">
        <v>0</v>
      </c>
      <c r="AN26" s="386">
        <v>0</v>
      </c>
      <c r="AO26" s="386">
        <v>0</v>
      </c>
      <c r="AP26" s="386">
        <v>0</v>
      </c>
      <c r="AQ26" s="386">
        <v>0</v>
      </c>
      <c r="AR26" s="386">
        <v>0</v>
      </c>
      <c r="AS26" s="386">
        <v>0</v>
      </c>
    </row>
    <row r="27" spans="1:58" s="288" customFormat="1" ht="30" customHeight="1" x14ac:dyDescent="0.25">
      <c r="A27" s="392" t="str">
        <f>'10 Квартал Финансирование '!A29</f>
        <v>1.2</v>
      </c>
      <c r="B27" s="393" t="str">
        <f>'10 Квартал Финансирование '!B29</f>
        <v>Монтаж опто-волоконной линии</v>
      </c>
      <c r="C27" s="393" t="str">
        <f>'10 Квартал Финансирование '!C29</f>
        <v>K_KSK2020_006</v>
      </c>
      <c r="D27" s="386">
        <v>0</v>
      </c>
      <c r="E27" s="386">
        <v>0</v>
      </c>
      <c r="F27" s="386">
        <v>0</v>
      </c>
      <c r="G27" s="386">
        <v>0</v>
      </c>
      <c r="H27" s="386">
        <v>0</v>
      </c>
      <c r="I27" s="386">
        <v>0</v>
      </c>
      <c r="J27" s="386">
        <v>0</v>
      </c>
      <c r="K27" s="386">
        <v>0</v>
      </c>
      <c r="L27" s="386">
        <v>0</v>
      </c>
      <c r="M27" s="386">
        <v>0</v>
      </c>
      <c r="N27" s="386">
        <v>0</v>
      </c>
      <c r="O27" s="386">
        <v>0</v>
      </c>
      <c r="P27" s="386">
        <v>0</v>
      </c>
      <c r="Q27" s="386">
        <v>0</v>
      </c>
      <c r="R27" s="386">
        <v>0</v>
      </c>
      <c r="S27" s="386">
        <v>0</v>
      </c>
      <c r="T27" s="386">
        <v>0</v>
      </c>
      <c r="U27" s="386">
        <v>0</v>
      </c>
      <c r="V27" s="386">
        <v>0</v>
      </c>
      <c r="W27" s="386">
        <v>0</v>
      </c>
      <c r="X27" s="386">
        <v>0</v>
      </c>
      <c r="Y27" s="386">
        <v>0</v>
      </c>
      <c r="Z27" s="386">
        <v>0</v>
      </c>
      <c r="AA27" s="386">
        <v>0</v>
      </c>
      <c r="AB27" s="386"/>
      <c r="AC27" s="386">
        <v>0</v>
      </c>
      <c r="AD27" s="386">
        <v>15.38</v>
      </c>
      <c r="AE27" s="386">
        <v>0</v>
      </c>
      <c r="AF27" s="386">
        <v>0</v>
      </c>
      <c r="AG27" s="386">
        <v>0</v>
      </c>
      <c r="AH27" s="386">
        <v>0</v>
      </c>
      <c r="AI27" s="386">
        <v>0</v>
      </c>
      <c r="AJ27" s="386">
        <v>0</v>
      </c>
      <c r="AK27" s="386">
        <v>0</v>
      </c>
      <c r="AL27" s="386">
        <v>0</v>
      </c>
      <c r="AM27" s="386">
        <v>0</v>
      </c>
      <c r="AN27" s="386">
        <v>0</v>
      </c>
      <c r="AO27" s="386">
        <v>0</v>
      </c>
      <c r="AP27" s="386">
        <v>0</v>
      </c>
      <c r="AQ27" s="386">
        <v>0</v>
      </c>
      <c r="AR27" s="386">
        <v>0</v>
      </c>
      <c r="AS27" s="386">
        <v>0</v>
      </c>
    </row>
    <row r="28" spans="1:58" s="288" customFormat="1" ht="33" customHeight="1" x14ac:dyDescent="0.25">
      <c r="A28" s="384">
        <f>'10 Квартал Финансирование '!A30</f>
        <v>2</v>
      </c>
      <c r="B28" s="385" t="str">
        <f>'10 Квартал Финансирование '!B30</f>
        <v>РЕКОНСТРУКЦИЯ</v>
      </c>
      <c r="C28" s="386">
        <f>'10 Квартал Финансирование '!C30</f>
        <v>0</v>
      </c>
      <c r="D28" s="394">
        <f>SUM(D29:D32)</f>
        <v>0</v>
      </c>
      <c r="E28" s="394">
        <f t="shared" ref="E28:AG28" si="6">SUM(E29:E32)</f>
        <v>0</v>
      </c>
      <c r="F28" s="394">
        <f t="shared" si="6"/>
        <v>0</v>
      </c>
      <c r="G28" s="394">
        <f t="shared" si="6"/>
        <v>0</v>
      </c>
      <c r="H28" s="394">
        <f t="shared" si="6"/>
        <v>0</v>
      </c>
      <c r="I28" s="394">
        <f t="shared" si="6"/>
        <v>0</v>
      </c>
      <c r="J28" s="394">
        <f t="shared" si="6"/>
        <v>0</v>
      </c>
      <c r="K28" s="394">
        <f t="shared" si="6"/>
        <v>0</v>
      </c>
      <c r="L28" s="394">
        <f t="shared" si="6"/>
        <v>0</v>
      </c>
      <c r="M28" s="394">
        <f>M29+M30+M33</f>
        <v>13.120000000000001</v>
      </c>
      <c r="N28" s="394">
        <f t="shared" si="6"/>
        <v>0</v>
      </c>
      <c r="O28" s="394">
        <f t="shared" si="6"/>
        <v>0</v>
      </c>
      <c r="P28" s="395">
        <f>SUM(P29:P34)</f>
        <v>1</v>
      </c>
      <c r="Q28" s="388">
        <f>SUM(Q29:Q32)</f>
        <v>0</v>
      </c>
      <c r="R28" s="394">
        <f t="shared" si="6"/>
        <v>0</v>
      </c>
      <c r="S28" s="394">
        <f t="shared" si="6"/>
        <v>0</v>
      </c>
      <c r="T28" s="394">
        <f t="shared" si="6"/>
        <v>0</v>
      </c>
      <c r="U28" s="394">
        <f t="shared" si="6"/>
        <v>0</v>
      </c>
      <c r="V28" s="394">
        <f t="shared" si="6"/>
        <v>0</v>
      </c>
      <c r="W28" s="394">
        <f t="shared" si="6"/>
        <v>0</v>
      </c>
      <c r="X28" s="394">
        <f t="shared" si="6"/>
        <v>0</v>
      </c>
      <c r="Y28" s="394">
        <f t="shared" si="6"/>
        <v>0</v>
      </c>
      <c r="Z28" s="394">
        <f t="shared" si="6"/>
        <v>0</v>
      </c>
      <c r="AA28" s="394">
        <f t="shared" si="6"/>
        <v>0</v>
      </c>
      <c r="AB28" s="394">
        <f t="shared" si="6"/>
        <v>0</v>
      </c>
      <c r="AC28" s="394">
        <f t="shared" si="6"/>
        <v>0</v>
      </c>
      <c r="AD28" s="394">
        <f t="shared" si="6"/>
        <v>0</v>
      </c>
      <c r="AE28" s="394">
        <f t="shared" si="6"/>
        <v>0</v>
      </c>
      <c r="AF28" s="394">
        <f t="shared" si="6"/>
        <v>0</v>
      </c>
      <c r="AG28" s="394">
        <f t="shared" si="6"/>
        <v>0</v>
      </c>
      <c r="AH28" s="394">
        <v>0</v>
      </c>
      <c r="AI28" s="394">
        <v>0</v>
      </c>
      <c r="AJ28" s="394">
        <v>0</v>
      </c>
      <c r="AK28" s="394">
        <v>0</v>
      </c>
      <c r="AL28" s="394">
        <v>0</v>
      </c>
      <c r="AM28" s="394">
        <v>0</v>
      </c>
      <c r="AN28" s="394">
        <v>0</v>
      </c>
      <c r="AO28" s="394">
        <v>0</v>
      </c>
      <c r="AP28" s="394">
        <v>0</v>
      </c>
      <c r="AQ28" s="394">
        <v>0</v>
      </c>
      <c r="AR28" s="394">
        <v>0</v>
      </c>
      <c r="AS28" s="394">
        <v>0</v>
      </c>
    </row>
    <row r="29" spans="1:58" s="288" customFormat="1" ht="33" customHeight="1" x14ac:dyDescent="0.25">
      <c r="A29" s="392" t="s">
        <v>288</v>
      </c>
      <c r="B29" s="396" t="str">
        <f>'10 Квартал Финансирование '!B39</f>
        <v>Реконструкция РП-5 с установкой оборудования телемеханики</v>
      </c>
      <c r="C29" s="396" t="str">
        <f>'10 Квартал Финансирование '!C39</f>
        <v>O_KSK2024_001</v>
      </c>
      <c r="D29" s="394">
        <f t="shared" ref="D29:L30" si="7">SUM(D30:D34)</f>
        <v>0</v>
      </c>
      <c r="E29" s="394">
        <f t="shared" si="7"/>
        <v>0</v>
      </c>
      <c r="F29" s="394">
        <f t="shared" si="7"/>
        <v>0</v>
      </c>
      <c r="G29" s="394">
        <f t="shared" si="7"/>
        <v>0</v>
      </c>
      <c r="H29" s="394">
        <f t="shared" si="7"/>
        <v>0</v>
      </c>
      <c r="I29" s="394">
        <f t="shared" si="7"/>
        <v>0</v>
      </c>
      <c r="J29" s="394">
        <f t="shared" si="7"/>
        <v>0</v>
      </c>
      <c r="K29" s="394">
        <f t="shared" si="7"/>
        <v>0</v>
      </c>
      <c r="L29" s="394">
        <f t="shared" si="7"/>
        <v>0</v>
      </c>
      <c r="M29" s="394">
        <v>0</v>
      </c>
      <c r="N29" s="394">
        <f>SUM(N30:N34)</f>
        <v>0</v>
      </c>
      <c r="O29" s="394">
        <f>SUM(O30:O34)</f>
        <v>0</v>
      </c>
      <c r="P29" s="395">
        <v>1</v>
      </c>
      <c r="Q29" s="388">
        <v>0</v>
      </c>
      <c r="R29" s="394">
        <f t="shared" ref="R29:AG30" si="8">SUM(R30:R34)</f>
        <v>0</v>
      </c>
      <c r="S29" s="394">
        <f t="shared" si="8"/>
        <v>0</v>
      </c>
      <c r="T29" s="394">
        <f t="shared" si="8"/>
        <v>0</v>
      </c>
      <c r="U29" s="394">
        <f t="shared" si="8"/>
        <v>0</v>
      </c>
      <c r="V29" s="394">
        <f t="shared" si="8"/>
        <v>0</v>
      </c>
      <c r="W29" s="394">
        <f t="shared" si="8"/>
        <v>0</v>
      </c>
      <c r="X29" s="394">
        <f t="shared" si="8"/>
        <v>0</v>
      </c>
      <c r="Y29" s="394">
        <f t="shared" si="8"/>
        <v>0</v>
      </c>
      <c r="Z29" s="394">
        <f t="shared" si="8"/>
        <v>0</v>
      </c>
      <c r="AA29" s="394">
        <f t="shared" si="8"/>
        <v>0</v>
      </c>
      <c r="AB29" s="394">
        <f t="shared" si="8"/>
        <v>0</v>
      </c>
      <c r="AC29" s="394">
        <f t="shared" si="8"/>
        <v>0</v>
      </c>
      <c r="AD29" s="394">
        <f t="shared" si="8"/>
        <v>0</v>
      </c>
      <c r="AE29" s="394">
        <f t="shared" si="8"/>
        <v>0</v>
      </c>
      <c r="AF29" s="394">
        <f t="shared" si="8"/>
        <v>0</v>
      </c>
      <c r="AG29" s="394">
        <f t="shared" si="8"/>
        <v>0</v>
      </c>
      <c r="AH29" s="394">
        <v>0</v>
      </c>
      <c r="AI29" s="394">
        <v>0</v>
      </c>
      <c r="AJ29" s="394">
        <v>0</v>
      </c>
      <c r="AK29" s="394">
        <v>0</v>
      </c>
      <c r="AL29" s="394">
        <v>0</v>
      </c>
      <c r="AM29" s="394">
        <v>0</v>
      </c>
      <c r="AN29" s="394">
        <v>0</v>
      </c>
      <c r="AO29" s="394">
        <v>0</v>
      </c>
      <c r="AP29" s="394">
        <v>0</v>
      </c>
      <c r="AQ29" s="394">
        <v>0</v>
      </c>
      <c r="AR29" s="394">
        <v>0</v>
      </c>
      <c r="AS29" s="394">
        <v>0</v>
      </c>
    </row>
    <row r="30" spans="1:58" s="288" customFormat="1" ht="33" customHeight="1" x14ac:dyDescent="0.25">
      <c r="A30" s="392" t="s">
        <v>293</v>
      </c>
      <c r="B30" s="396" t="str">
        <f>'10 Квартал Финансирование '!B40</f>
        <v>Реконструкция ВЛ 0,4 пос. Аликоновка</v>
      </c>
      <c r="C30" s="396" t="str">
        <f>'10 Квартал Финансирование '!C40</f>
        <v>L_KSK2021_005</v>
      </c>
      <c r="D30" s="394">
        <f t="shared" si="7"/>
        <v>0</v>
      </c>
      <c r="E30" s="394">
        <f t="shared" si="7"/>
        <v>0</v>
      </c>
      <c r="F30" s="394">
        <f t="shared" si="7"/>
        <v>0</v>
      </c>
      <c r="G30" s="394">
        <f t="shared" si="7"/>
        <v>0</v>
      </c>
      <c r="H30" s="394">
        <f t="shared" si="7"/>
        <v>0</v>
      </c>
      <c r="I30" s="394">
        <f t="shared" si="7"/>
        <v>0</v>
      </c>
      <c r="J30" s="394">
        <f t="shared" si="7"/>
        <v>0</v>
      </c>
      <c r="K30" s="394">
        <f t="shared" si="7"/>
        <v>0</v>
      </c>
      <c r="L30" s="394">
        <f t="shared" si="7"/>
        <v>0</v>
      </c>
      <c r="M30" s="394">
        <v>10.48</v>
      </c>
      <c r="N30" s="394">
        <f>SUM(N31:N35)</f>
        <v>0</v>
      </c>
      <c r="O30" s="394">
        <f>SUM(O31:O35)</f>
        <v>0</v>
      </c>
      <c r="P30" s="397">
        <v>0</v>
      </c>
      <c r="Q30" s="388">
        <v>0</v>
      </c>
      <c r="R30" s="394">
        <f t="shared" si="8"/>
        <v>0</v>
      </c>
      <c r="S30" s="394">
        <f t="shared" si="8"/>
        <v>0</v>
      </c>
      <c r="T30" s="394">
        <f t="shared" si="8"/>
        <v>0</v>
      </c>
      <c r="U30" s="394">
        <f t="shared" si="8"/>
        <v>0</v>
      </c>
      <c r="V30" s="394">
        <f t="shared" si="8"/>
        <v>0</v>
      </c>
      <c r="W30" s="394">
        <f t="shared" si="8"/>
        <v>0</v>
      </c>
      <c r="X30" s="394">
        <f t="shared" si="8"/>
        <v>0</v>
      </c>
      <c r="Y30" s="394">
        <f t="shared" si="8"/>
        <v>0</v>
      </c>
      <c r="Z30" s="394">
        <f t="shared" si="8"/>
        <v>0</v>
      </c>
      <c r="AA30" s="394">
        <f t="shared" si="8"/>
        <v>0</v>
      </c>
      <c r="AB30" s="394">
        <f t="shared" si="8"/>
        <v>0</v>
      </c>
      <c r="AC30" s="394">
        <f t="shared" si="8"/>
        <v>0</v>
      </c>
      <c r="AD30" s="394">
        <f t="shared" si="8"/>
        <v>0</v>
      </c>
      <c r="AE30" s="394">
        <f t="shared" si="8"/>
        <v>0</v>
      </c>
      <c r="AF30" s="394">
        <f t="shared" si="8"/>
        <v>0</v>
      </c>
      <c r="AG30" s="394">
        <f t="shared" si="8"/>
        <v>0</v>
      </c>
      <c r="AH30" s="394">
        <v>0</v>
      </c>
      <c r="AI30" s="394">
        <v>0</v>
      </c>
      <c r="AJ30" s="394">
        <v>0</v>
      </c>
      <c r="AK30" s="394">
        <v>0</v>
      </c>
      <c r="AL30" s="394">
        <v>0</v>
      </c>
      <c r="AM30" s="394">
        <v>0</v>
      </c>
      <c r="AN30" s="394">
        <v>0</v>
      </c>
      <c r="AO30" s="394">
        <v>0</v>
      </c>
      <c r="AP30" s="394">
        <v>0</v>
      </c>
      <c r="AQ30" s="394">
        <v>0</v>
      </c>
      <c r="AR30" s="394">
        <v>0</v>
      </c>
      <c r="AS30" s="394">
        <v>0</v>
      </c>
    </row>
    <row r="31" spans="1:58" s="288" customFormat="1" ht="33" hidden="1" customHeight="1" x14ac:dyDescent="0.25">
      <c r="A31" s="392"/>
      <c r="B31" s="396"/>
      <c r="C31" s="396"/>
      <c r="D31" s="394"/>
      <c r="E31" s="394"/>
      <c r="F31" s="394"/>
      <c r="G31" s="394"/>
      <c r="H31" s="394"/>
      <c r="I31" s="394"/>
      <c r="J31" s="394"/>
      <c r="K31" s="394"/>
      <c r="L31" s="394"/>
      <c r="M31" s="394"/>
      <c r="N31" s="394"/>
      <c r="O31" s="394"/>
      <c r="P31" s="397"/>
      <c r="Q31" s="388"/>
      <c r="R31" s="394"/>
      <c r="S31" s="394"/>
      <c r="T31" s="394"/>
      <c r="U31" s="394"/>
      <c r="V31" s="394"/>
      <c r="W31" s="394"/>
      <c r="X31" s="394"/>
      <c r="Y31" s="394"/>
      <c r="Z31" s="394"/>
      <c r="AA31" s="394"/>
      <c r="AB31" s="394"/>
      <c r="AC31" s="394"/>
      <c r="AD31" s="394"/>
      <c r="AE31" s="394"/>
      <c r="AF31" s="394"/>
      <c r="AG31" s="394"/>
      <c r="AH31" s="394"/>
      <c r="AI31" s="394">
        <v>0</v>
      </c>
      <c r="AJ31" s="394"/>
      <c r="AK31" s="394"/>
      <c r="AL31" s="394"/>
      <c r="AM31" s="394"/>
      <c r="AN31" s="394"/>
      <c r="AO31" s="394"/>
      <c r="AP31" s="394"/>
      <c r="AQ31" s="394"/>
      <c r="AR31" s="394"/>
      <c r="AS31" s="394"/>
    </row>
    <row r="32" spans="1:58" s="288" customFormat="1" ht="33" hidden="1" customHeight="1" x14ac:dyDescent="0.25">
      <c r="A32" s="392"/>
      <c r="B32" s="396"/>
      <c r="C32" s="396"/>
      <c r="D32" s="394"/>
      <c r="E32" s="394"/>
      <c r="F32" s="394"/>
      <c r="G32" s="394"/>
      <c r="H32" s="394"/>
      <c r="I32" s="394"/>
      <c r="J32" s="394"/>
      <c r="K32" s="394"/>
      <c r="L32" s="394"/>
      <c r="M32" s="394"/>
      <c r="N32" s="394"/>
      <c r="O32" s="394"/>
      <c r="P32" s="397"/>
      <c r="Q32" s="388"/>
      <c r="R32" s="394"/>
      <c r="S32" s="394"/>
      <c r="T32" s="394"/>
      <c r="U32" s="394"/>
      <c r="V32" s="394"/>
      <c r="W32" s="394"/>
      <c r="X32" s="394"/>
      <c r="Y32" s="394"/>
      <c r="Z32" s="394"/>
      <c r="AA32" s="394"/>
      <c r="AB32" s="394"/>
      <c r="AC32" s="394"/>
      <c r="AD32" s="394"/>
      <c r="AE32" s="394"/>
      <c r="AF32" s="394"/>
      <c r="AG32" s="394"/>
      <c r="AH32" s="394"/>
      <c r="AI32" s="394">
        <v>0</v>
      </c>
      <c r="AJ32" s="394"/>
      <c r="AK32" s="394"/>
      <c r="AL32" s="394"/>
      <c r="AM32" s="394"/>
      <c r="AN32" s="394"/>
      <c r="AO32" s="394"/>
      <c r="AP32" s="394"/>
      <c r="AQ32" s="394"/>
      <c r="AR32" s="394"/>
      <c r="AS32" s="394"/>
    </row>
    <row r="33" spans="1:45" s="288" customFormat="1" ht="33" customHeight="1" x14ac:dyDescent="0.25">
      <c r="A33" s="392" t="s">
        <v>294</v>
      </c>
      <c r="B33" s="396" t="str">
        <f>'10 Квартал Финансирование '!B41</f>
        <v>Реконструкция ВЛ 10 кВ пос. Нарзанный</v>
      </c>
      <c r="C33" s="396" t="str">
        <f>'10 Квартал Финансирование '!C41</f>
        <v>K_KSK2020_024</v>
      </c>
      <c r="D33" s="394">
        <f t="shared" ref="D33:L33" si="9">SUM(D34:D38)</f>
        <v>0</v>
      </c>
      <c r="E33" s="394">
        <f t="shared" si="9"/>
        <v>0</v>
      </c>
      <c r="F33" s="394">
        <f t="shared" si="9"/>
        <v>0</v>
      </c>
      <c r="G33" s="394">
        <f t="shared" si="9"/>
        <v>0</v>
      </c>
      <c r="H33" s="394">
        <f t="shared" si="9"/>
        <v>0</v>
      </c>
      <c r="I33" s="394">
        <f t="shared" si="9"/>
        <v>0</v>
      </c>
      <c r="J33" s="394">
        <f t="shared" si="9"/>
        <v>0</v>
      </c>
      <c r="K33" s="394">
        <f t="shared" si="9"/>
        <v>0</v>
      </c>
      <c r="L33" s="394">
        <f t="shared" si="9"/>
        <v>0</v>
      </c>
      <c r="M33" s="394">
        <v>2.64</v>
      </c>
      <c r="N33" s="394">
        <v>0</v>
      </c>
      <c r="O33" s="394">
        <v>0</v>
      </c>
      <c r="P33" s="397">
        <v>0</v>
      </c>
      <c r="Q33" s="388">
        <v>0</v>
      </c>
      <c r="R33" s="388">
        <v>0</v>
      </c>
      <c r="S33" s="388">
        <v>0</v>
      </c>
      <c r="T33" s="388">
        <v>0</v>
      </c>
      <c r="U33" s="388">
        <v>0</v>
      </c>
      <c r="V33" s="388">
        <v>0</v>
      </c>
      <c r="W33" s="388">
        <v>0</v>
      </c>
      <c r="X33" s="388">
        <v>0</v>
      </c>
      <c r="Y33" s="388">
        <v>0</v>
      </c>
      <c r="Z33" s="388">
        <v>0</v>
      </c>
      <c r="AA33" s="388">
        <v>0</v>
      </c>
      <c r="AB33" s="388">
        <v>0</v>
      </c>
      <c r="AC33" s="388">
        <v>0</v>
      </c>
      <c r="AD33" s="388">
        <v>0</v>
      </c>
      <c r="AE33" s="388">
        <v>0</v>
      </c>
      <c r="AF33" s="388">
        <v>0</v>
      </c>
      <c r="AG33" s="388">
        <v>0</v>
      </c>
      <c r="AH33" s="388">
        <v>0</v>
      </c>
      <c r="AI33" s="388">
        <v>0</v>
      </c>
      <c r="AJ33" s="388">
        <v>0</v>
      </c>
      <c r="AK33" s="388">
        <v>0</v>
      </c>
      <c r="AL33" s="388">
        <v>0</v>
      </c>
      <c r="AM33" s="388">
        <v>0</v>
      </c>
      <c r="AN33" s="388">
        <v>0</v>
      </c>
      <c r="AO33" s="388">
        <v>0</v>
      </c>
      <c r="AP33" s="388">
        <v>0</v>
      </c>
      <c r="AQ33" s="388">
        <v>0</v>
      </c>
      <c r="AR33" s="388">
        <v>0</v>
      </c>
      <c r="AS33" s="388">
        <v>0</v>
      </c>
    </row>
    <row r="34" spans="1:45" s="288" customFormat="1" ht="36" customHeight="1" x14ac:dyDescent="0.25">
      <c r="A34" s="384">
        <f>'10 Квартал Финансирование '!A42</f>
        <v>3</v>
      </c>
      <c r="B34" s="385" t="str">
        <f>'10 Квартал Финансирование '!B42</f>
        <v>ТЕХНИЧЕСКОЕ ПЕРЕВООРУЖЕНИЕ</v>
      </c>
      <c r="C34" s="386">
        <f>'10 Квартал Финансирование '!C42</f>
        <v>0</v>
      </c>
      <c r="D34" s="394">
        <f t="shared" ref="D34:AS34" si="10">SUM(D35)</f>
        <v>0</v>
      </c>
      <c r="E34" s="394">
        <f t="shared" si="10"/>
        <v>0</v>
      </c>
      <c r="F34" s="394">
        <f t="shared" si="10"/>
        <v>0</v>
      </c>
      <c r="G34" s="394">
        <f t="shared" si="10"/>
        <v>0</v>
      </c>
      <c r="H34" s="394">
        <f t="shared" si="10"/>
        <v>0</v>
      </c>
      <c r="I34" s="394">
        <f t="shared" si="10"/>
        <v>0</v>
      </c>
      <c r="J34" s="394">
        <f t="shared" si="10"/>
        <v>0</v>
      </c>
      <c r="K34" s="394">
        <f t="shared" si="10"/>
        <v>0</v>
      </c>
      <c r="L34" s="394">
        <f t="shared" si="10"/>
        <v>0</v>
      </c>
      <c r="M34" s="394">
        <f t="shared" si="10"/>
        <v>0</v>
      </c>
      <c r="N34" s="394">
        <f t="shared" si="10"/>
        <v>0</v>
      </c>
      <c r="O34" s="394">
        <f t="shared" si="10"/>
        <v>0</v>
      </c>
      <c r="P34" s="394">
        <f t="shared" si="10"/>
        <v>0</v>
      </c>
      <c r="Q34" s="398">
        <f t="shared" si="10"/>
        <v>0</v>
      </c>
      <c r="R34" s="394">
        <f t="shared" si="10"/>
        <v>0</v>
      </c>
      <c r="S34" s="394">
        <f t="shared" si="10"/>
        <v>0</v>
      </c>
      <c r="T34" s="394">
        <f t="shared" si="10"/>
        <v>0</v>
      </c>
      <c r="U34" s="394">
        <f t="shared" si="10"/>
        <v>0</v>
      </c>
      <c r="V34" s="394">
        <f t="shared" si="10"/>
        <v>0</v>
      </c>
      <c r="W34" s="394">
        <f t="shared" si="10"/>
        <v>0</v>
      </c>
      <c r="X34" s="394">
        <f t="shared" si="10"/>
        <v>0</v>
      </c>
      <c r="Y34" s="394">
        <f t="shared" si="10"/>
        <v>0</v>
      </c>
      <c r="Z34" s="394">
        <f t="shared" si="10"/>
        <v>0</v>
      </c>
      <c r="AA34" s="394">
        <f t="shared" si="10"/>
        <v>0</v>
      </c>
      <c r="AB34" s="394">
        <f t="shared" si="10"/>
        <v>0</v>
      </c>
      <c r="AC34" s="394">
        <f t="shared" si="10"/>
        <v>0</v>
      </c>
      <c r="AD34" s="394">
        <f t="shared" si="10"/>
        <v>0</v>
      </c>
      <c r="AE34" s="394">
        <f t="shared" si="10"/>
        <v>0</v>
      </c>
      <c r="AF34" s="394">
        <f t="shared" si="10"/>
        <v>0</v>
      </c>
      <c r="AG34" s="394">
        <f t="shared" si="10"/>
        <v>0</v>
      </c>
      <c r="AH34" s="387">
        <f>AH35+AH36+AH37</f>
        <v>3</v>
      </c>
      <c r="AI34" s="394">
        <f t="shared" si="10"/>
        <v>0</v>
      </c>
      <c r="AJ34" s="394">
        <f t="shared" si="10"/>
        <v>0</v>
      </c>
      <c r="AK34" s="394">
        <f t="shared" si="10"/>
        <v>0</v>
      </c>
      <c r="AL34" s="394">
        <f t="shared" si="10"/>
        <v>0</v>
      </c>
      <c r="AM34" s="394">
        <f t="shared" si="10"/>
        <v>0</v>
      </c>
      <c r="AN34" s="394">
        <f t="shared" si="10"/>
        <v>0</v>
      </c>
      <c r="AO34" s="394">
        <f t="shared" si="10"/>
        <v>0</v>
      </c>
      <c r="AP34" s="394">
        <f t="shared" si="10"/>
        <v>0</v>
      </c>
      <c r="AQ34" s="394">
        <f t="shared" si="10"/>
        <v>0</v>
      </c>
      <c r="AR34" s="394">
        <f t="shared" si="10"/>
        <v>0</v>
      </c>
      <c r="AS34" s="394">
        <f t="shared" si="10"/>
        <v>0</v>
      </c>
    </row>
    <row r="35" spans="1:45" s="288" customFormat="1" ht="36.75" customHeight="1" x14ac:dyDescent="0.25">
      <c r="A35" s="399" t="s">
        <v>357</v>
      </c>
      <c r="B35" s="396" t="str">
        <f>'10 Квартал Финансирование '!B43</f>
        <v>Автомобиль УАЗ - 3909</v>
      </c>
      <c r="C35" s="396" t="str">
        <f>'10 Квартал Финансирование '!C43</f>
        <v>L_KSK2021_014</v>
      </c>
      <c r="D35" s="394">
        <v>0</v>
      </c>
      <c r="E35" s="394">
        <v>0</v>
      </c>
      <c r="F35" s="394">
        <v>0</v>
      </c>
      <c r="G35" s="394">
        <v>0</v>
      </c>
      <c r="H35" s="394">
        <v>0</v>
      </c>
      <c r="I35" s="394">
        <v>0</v>
      </c>
      <c r="J35" s="394">
        <v>0</v>
      </c>
      <c r="K35" s="394">
        <v>0</v>
      </c>
      <c r="L35" s="394">
        <v>0</v>
      </c>
      <c r="M35" s="394">
        <v>0</v>
      </c>
      <c r="N35" s="394">
        <v>0</v>
      </c>
      <c r="O35" s="394">
        <v>0</v>
      </c>
      <c r="P35" s="394">
        <v>0</v>
      </c>
      <c r="Q35" s="394">
        <v>0</v>
      </c>
      <c r="R35" s="394">
        <v>0</v>
      </c>
      <c r="S35" s="394">
        <v>0</v>
      </c>
      <c r="T35" s="394">
        <v>0</v>
      </c>
      <c r="U35" s="394">
        <v>0</v>
      </c>
      <c r="V35" s="394">
        <v>0</v>
      </c>
      <c r="W35" s="394">
        <v>0</v>
      </c>
      <c r="X35" s="394">
        <v>0</v>
      </c>
      <c r="Y35" s="394">
        <v>0</v>
      </c>
      <c r="Z35" s="394">
        <v>0</v>
      </c>
      <c r="AA35" s="394">
        <v>0</v>
      </c>
      <c r="AB35" s="394">
        <v>0</v>
      </c>
      <c r="AC35" s="394">
        <v>0</v>
      </c>
      <c r="AD35" s="394">
        <v>0</v>
      </c>
      <c r="AE35" s="394">
        <v>0</v>
      </c>
      <c r="AF35" s="394">
        <v>0</v>
      </c>
      <c r="AG35" s="394">
        <v>0</v>
      </c>
      <c r="AH35" s="400">
        <v>1</v>
      </c>
      <c r="AI35" s="394">
        <v>0</v>
      </c>
      <c r="AJ35" s="394">
        <v>0</v>
      </c>
      <c r="AK35" s="394">
        <v>0</v>
      </c>
      <c r="AL35" s="394">
        <v>0</v>
      </c>
      <c r="AM35" s="394">
        <v>0</v>
      </c>
      <c r="AN35" s="394">
        <v>0</v>
      </c>
      <c r="AO35" s="394">
        <v>0</v>
      </c>
      <c r="AP35" s="394">
        <v>0</v>
      </c>
      <c r="AQ35" s="394">
        <v>0</v>
      </c>
      <c r="AR35" s="394">
        <v>0</v>
      </c>
      <c r="AS35" s="394">
        <v>0</v>
      </c>
    </row>
    <row r="36" spans="1:45" s="288" customFormat="1" ht="36.75" customHeight="1" x14ac:dyDescent="0.25">
      <c r="A36" s="399" t="s">
        <v>361</v>
      </c>
      <c r="B36" s="396" t="str">
        <f>'10 Квартал Финансирование '!B44</f>
        <v>Передвижная электротехническая лаборатория  ЭТЛ "ТЕХНОАС"</v>
      </c>
      <c r="C36" s="396" t="str">
        <f>'10 Квартал Финансирование '!C44</f>
        <v>N_KSK2023_001</v>
      </c>
      <c r="D36" s="394">
        <v>0</v>
      </c>
      <c r="E36" s="394">
        <v>0</v>
      </c>
      <c r="F36" s="394">
        <v>0</v>
      </c>
      <c r="G36" s="394">
        <v>0</v>
      </c>
      <c r="H36" s="394">
        <v>0</v>
      </c>
      <c r="I36" s="394">
        <v>0</v>
      </c>
      <c r="J36" s="394">
        <v>0</v>
      </c>
      <c r="K36" s="394">
        <v>0</v>
      </c>
      <c r="L36" s="394">
        <v>0</v>
      </c>
      <c r="M36" s="394">
        <v>0</v>
      </c>
      <c r="N36" s="394">
        <v>0</v>
      </c>
      <c r="O36" s="394">
        <v>0</v>
      </c>
      <c r="P36" s="394">
        <v>0</v>
      </c>
      <c r="Q36" s="394">
        <v>0</v>
      </c>
      <c r="R36" s="394">
        <v>0</v>
      </c>
      <c r="S36" s="394">
        <v>0</v>
      </c>
      <c r="T36" s="394">
        <v>0</v>
      </c>
      <c r="U36" s="394">
        <v>0</v>
      </c>
      <c r="V36" s="394">
        <v>0</v>
      </c>
      <c r="W36" s="394">
        <v>0</v>
      </c>
      <c r="X36" s="394">
        <v>0</v>
      </c>
      <c r="Y36" s="394">
        <v>0</v>
      </c>
      <c r="Z36" s="394">
        <v>0</v>
      </c>
      <c r="AA36" s="394">
        <v>0</v>
      </c>
      <c r="AB36" s="394">
        <v>0</v>
      </c>
      <c r="AC36" s="394">
        <v>0</v>
      </c>
      <c r="AD36" s="394">
        <v>0</v>
      </c>
      <c r="AE36" s="394">
        <v>0</v>
      </c>
      <c r="AF36" s="394">
        <v>0</v>
      </c>
      <c r="AG36" s="394">
        <v>0</v>
      </c>
      <c r="AH36" s="400">
        <v>1</v>
      </c>
      <c r="AI36" s="394">
        <v>0</v>
      </c>
      <c r="AJ36" s="394">
        <v>0</v>
      </c>
      <c r="AK36" s="394">
        <v>0</v>
      </c>
      <c r="AL36" s="394">
        <v>0</v>
      </c>
      <c r="AM36" s="394">
        <v>0</v>
      </c>
      <c r="AN36" s="394">
        <v>0</v>
      </c>
      <c r="AO36" s="394">
        <v>0</v>
      </c>
      <c r="AP36" s="394">
        <v>0</v>
      </c>
      <c r="AQ36" s="394">
        <v>0</v>
      </c>
      <c r="AR36" s="394">
        <v>0</v>
      </c>
      <c r="AS36" s="394">
        <v>0</v>
      </c>
    </row>
    <row r="37" spans="1:45" s="288" customFormat="1" ht="36.75" customHeight="1" x14ac:dyDescent="0.25">
      <c r="A37" s="399" t="s">
        <v>362</v>
      </c>
      <c r="B37" s="396" t="str">
        <f>'10 Квартал Финансирование '!B45</f>
        <v>Автокран КС-55713-1к-4, 25т, ОВОИД, Камаз-65115 "Клинцы"</v>
      </c>
      <c r="C37" s="396" t="str">
        <f>'10 Квартал Финансирование '!C45</f>
        <v>O_KSK2024_002</v>
      </c>
      <c r="D37" s="394">
        <v>0</v>
      </c>
      <c r="E37" s="394">
        <v>0</v>
      </c>
      <c r="F37" s="394">
        <v>0</v>
      </c>
      <c r="G37" s="394">
        <v>0</v>
      </c>
      <c r="H37" s="394">
        <v>0</v>
      </c>
      <c r="I37" s="394">
        <v>0</v>
      </c>
      <c r="J37" s="394">
        <v>0</v>
      </c>
      <c r="K37" s="394">
        <v>0</v>
      </c>
      <c r="L37" s="394">
        <v>0</v>
      </c>
      <c r="M37" s="394">
        <v>0</v>
      </c>
      <c r="N37" s="394">
        <v>0</v>
      </c>
      <c r="O37" s="394">
        <v>0</v>
      </c>
      <c r="P37" s="394">
        <v>0</v>
      </c>
      <c r="Q37" s="394">
        <v>0</v>
      </c>
      <c r="R37" s="394">
        <v>0</v>
      </c>
      <c r="S37" s="394">
        <v>0</v>
      </c>
      <c r="T37" s="394">
        <v>0</v>
      </c>
      <c r="U37" s="394">
        <v>0</v>
      </c>
      <c r="V37" s="394">
        <v>0</v>
      </c>
      <c r="W37" s="394">
        <v>0</v>
      </c>
      <c r="X37" s="394">
        <v>0</v>
      </c>
      <c r="Y37" s="394">
        <v>0</v>
      </c>
      <c r="Z37" s="394">
        <v>0</v>
      </c>
      <c r="AA37" s="394">
        <v>0</v>
      </c>
      <c r="AB37" s="394">
        <v>0</v>
      </c>
      <c r="AC37" s="394">
        <v>0</v>
      </c>
      <c r="AD37" s="394">
        <v>0</v>
      </c>
      <c r="AE37" s="394">
        <v>0</v>
      </c>
      <c r="AF37" s="394">
        <v>0</v>
      </c>
      <c r="AG37" s="394">
        <v>0</v>
      </c>
      <c r="AH37" s="400">
        <v>1</v>
      </c>
      <c r="AI37" s="394">
        <v>0</v>
      </c>
      <c r="AJ37" s="394">
        <v>0</v>
      </c>
      <c r="AK37" s="394">
        <v>0</v>
      </c>
      <c r="AL37" s="394">
        <v>0</v>
      </c>
      <c r="AM37" s="394">
        <v>0</v>
      </c>
      <c r="AN37" s="394">
        <v>0</v>
      </c>
      <c r="AO37" s="394">
        <v>0</v>
      </c>
      <c r="AP37" s="394">
        <v>0</v>
      </c>
      <c r="AQ37" s="394">
        <v>0</v>
      </c>
      <c r="AR37" s="394">
        <v>0</v>
      </c>
      <c r="AS37" s="394">
        <v>0</v>
      </c>
    </row>
    <row r="38" spans="1:45" s="288" customFormat="1" ht="33.75" customHeight="1" x14ac:dyDescent="0.25">
      <c r="A38" s="384">
        <f>'10 Квартал Финансирование '!A46</f>
        <v>4</v>
      </c>
      <c r="B38" s="385" t="str">
        <f>'10 Квартал Финансирование '!B46</f>
        <v>НОВОЕ СТРОИТЕЛЬСТВО</v>
      </c>
      <c r="C38" s="386"/>
      <c r="D38" s="394">
        <v>0</v>
      </c>
      <c r="E38" s="394">
        <v>0</v>
      </c>
      <c r="F38" s="394">
        <v>0</v>
      </c>
      <c r="G38" s="394">
        <v>0</v>
      </c>
      <c r="H38" s="394">
        <v>0</v>
      </c>
      <c r="I38" s="394">
        <v>0</v>
      </c>
      <c r="J38" s="394">
        <v>0</v>
      </c>
      <c r="K38" s="394">
        <v>0</v>
      </c>
      <c r="L38" s="394">
        <v>0</v>
      </c>
      <c r="M38" s="394">
        <v>0</v>
      </c>
      <c r="N38" s="394">
        <v>0</v>
      </c>
      <c r="O38" s="394">
        <v>0</v>
      </c>
      <c r="P38" s="394">
        <v>0</v>
      </c>
      <c r="Q38" s="394">
        <v>0</v>
      </c>
      <c r="R38" s="394">
        <v>0</v>
      </c>
      <c r="S38" s="394">
        <v>0</v>
      </c>
      <c r="T38" s="394">
        <v>0</v>
      </c>
      <c r="U38" s="394">
        <v>0</v>
      </c>
      <c r="V38" s="394">
        <v>0</v>
      </c>
      <c r="W38" s="394">
        <v>0</v>
      </c>
      <c r="X38" s="394">
        <v>0</v>
      </c>
      <c r="Y38" s="394">
        <v>0</v>
      </c>
      <c r="Z38" s="394">
        <v>0</v>
      </c>
      <c r="AA38" s="394">
        <v>0</v>
      </c>
      <c r="AB38" s="394">
        <v>0</v>
      </c>
      <c r="AC38" s="394">
        <v>0</v>
      </c>
      <c r="AD38" s="394">
        <v>0</v>
      </c>
      <c r="AE38" s="394">
        <v>0</v>
      </c>
      <c r="AF38" s="394">
        <v>0</v>
      </c>
      <c r="AG38" s="394">
        <v>0</v>
      </c>
      <c r="AH38" s="394">
        <v>0</v>
      </c>
      <c r="AI38" s="394">
        <v>0</v>
      </c>
      <c r="AJ38" s="394">
        <v>0</v>
      </c>
      <c r="AK38" s="394">
        <v>0</v>
      </c>
      <c r="AL38" s="394">
        <v>0</v>
      </c>
      <c r="AM38" s="394">
        <v>0</v>
      </c>
      <c r="AN38" s="394">
        <v>0</v>
      </c>
      <c r="AO38" s="394">
        <v>0</v>
      </c>
      <c r="AP38" s="394">
        <v>0</v>
      </c>
      <c r="AQ38" s="394">
        <v>0</v>
      </c>
      <c r="AR38" s="394">
        <v>0</v>
      </c>
      <c r="AS38" s="394">
        <v>0</v>
      </c>
    </row>
    <row r="39" spans="1:45" s="355" customFormat="1" ht="31.5" x14ac:dyDescent="0.25">
      <c r="A39" s="401" t="str">
        <f>'10 Квартал Финансирование '!A47</f>
        <v>4.1</v>
      </c>
      <c r="B39" s="349" t="str">
        <f>'10 Квартал Финансирование '!B47</f>
        <v>КЛ 10кВ от 2БКТП 352 до муфты в сторону БКТП 345</v>
      </c>
      <c r="C39" s="349" t="str">
        <f>'10 Квартал Финансирование '!C47</f>
        <v>O_KSK2024_006</v>
      </c>
      <c r="D39" s="394">
        <v>0</v>
      </c>
      <c r="E39" s="394">
        <v>0</v>
      </c>
      <c r="F39" s="394">
        <v>0</v>
      </c>
      <c r="G39" s="403">
        <f>'13 Квартал Принятие ОС'!BF49</f>
        <v>9.5000000000000001E-2</v>
      </c>
      <c r="H39" s="394">
        <v>0</v>
      </c>
      <c r="I39" s="394">
        <v>0</v>
      </c>
      <c r="J39" s="394">
        <v>0</v>
      </c>
      <c r="K39" s="394">
        <v>0</v>
      </c>
      <c r="L39" s="394">
        <v>0</v>
      </c>
      <c r="M39" s="394">
        <v>0</v>
      </c>
      <c r="N39" s="394">
        <v>0</v>
      </c>
      <c r="O39" s="394">
        <v>0</v>
      </c>
      <c r="P39" s="394">
        <v>0</v>
      </c>
      <c r="Q39" s="394">
        <v>0</v>
      </c>
      <c r="R39" s="394">
        <v>0</v>
      </c>
      <c r="S39" s="394">
        <v>0</v>
      </c>
      <c r="T39" s="394">
        <v>0</v>
      </c>
      <c r="U39" s="394">
        <v>0</v>
      </c>
      <c r="V39" s="394">
        <v>0</v>
      </c>
      <c r="W39" s="394">
        <v>0</v>
      </c>
      <c r="X39" s="394">
        <v>0</v>
      </c>
      <c r="Y39" s="394">
        <v>0</v>
      </c>
      <c r="Z39" s="394">
        <v>0</v>
      </c>
      <c r="AA39" s="394">
        <v>0</v>
      </c>
      <c r="AB39" s="394">
        <v>0</v>
      </c>
      <c r="AC39" s="394">
        <v>0</v>
      </c>
      <c r="AD39" s="394">
        <v>0</v>
      </c>
      <c r="AE39" s="394">
        <v>0</v>
      </c>
      <c r="AF39" s="394">
        <v>0</v>
      </c>
      <c r="AG39" s="394">
        <v>0</v>
      </c>
      <c r="AH39" s="394">
        <v>0</v>
      </c>
      <c r="AI39" s="394">
        <v>0</v>
      </c>
      <c r="AJ39" s="394">
        <v>0</v>
      </c>
      <c r="AK39" s="394">
        <v>0</v>
      </c>
      <c r="AL39" s="394">
        <v>0</v>
      </c>
      <c r="AM39" s="394">
        <v>0</v>
      </c>
      <c r="AN39" s="394">
        <v>0</v>
      </c>
      <c r="AO39" s="394">
        <v>0</v>
      </c>
      <c r="AP39" s="394">
        <v>0</v>
      </c>
      <c r="AQ39" s="394">
        <v>0</v>
      </c>
      <c r="AR39" s="394">
        <v>0</v>
      </c>
      <c r="AS39" s="394">
        <v>0</v>
      </c>
    </row>
    <row r="40" spans="1:45" s="355" customFormat="1" ht="15.75" x14ac:dyDescent="0.25">
      <c r="A40" s="401" t="str">
        <f>'10 Квартал Финансирование '!A48</f>
        <v>4.2</v>
      </c>
      <c r="B40" s="349" t="str">
        <f>'10 Квартал Финансирование '!B48</f>
        <v>КЛ 10кВ от 2БКТП 352 до ТП 14</v>
      </c>
      <c r="C40" s="349" t="str">
        <f>'10 Квартал Финансирование '!C48</f>
        <v>O_KSK2024_001</v>
      </c>
      <c r="D40" s="394">
        <v>0</v>
      </c>
      <c r="E40" s="394">
        <v>0</v>
      </c>
      <c r="F40" s="394">
        <v>0</v>
      </c>
      <c r="G40" s="404">
        <f>'13 Квартал Принятие ОС'!BF50</f>
        <v>0.11</v>
      </c>
      <c r="H40" s="394">
        <v>0</v>
      </c>
      <c r="I40" s="394">
        <v>0</v>
      </c>
      <c r="J40" s="394">
        <v>0</v>
      </c>
      <c r="K40" s="394">
        <v>0</v>
      </c>
      <c r="L40" s="394">
        <v>0</v>
      </c>
      <c r="M40" s="394">
        <v>0</v>
      </c>
      <c r="N40" s="394">
        <v>0</v>
      </c>
      <c r="O40" s="394">
        <v>0</v>
      </c>
      <c r="P40" s="394">
        <v>0</v>
      </c>
      <c r="Q40" s="394">
        <v>0</v>
      </c>
      <c r="R40" s="394">
        <v>0</v>
      </c>
      <c r="S40" s="394">
        <v>0</v>
      </c>
      <c r="T40" s="394">
        <v>0</v>
      </c>
      <c r="U40" s="394">
        <v>0</v>
      </c>
      <c r="V40" s="394">
        <v>0</v>
      </c>
      <c r="W40" s="394">
        <v>0</v>
      </c>
      <c r="X40" s="394">
        <v>0</v>
      </c>
      <c r="Y40" s="394">
        <v>0</v>
      </c>
      <c r="Z40" s="394">
        <v>0</v>
      </c>
      <c r="AA40" s="394">
        <v>0</v>
      </c>
      <c r="AB40" s="394">
        <v>0</v>
      </c>
      <c r="AC40" s="394">
        <v>0</v>
      </c>
      <c r="AD40" s="394">
        <v>0</v>
      </c>
      <c r="AE40" s="394">
        <v>0</v>
      </c>
      <c r="AF40" s="394">
        <v>0</v>
      </c>
      <c r="AG40" s="394">
        <v>0</v>
      </c>
      <c r="AH40" s="394">
        <v>0</v>
      </c>
      <c r="AI40" s="394">
        <v>0</v>
      </c>
      <c r="AJ40" s="394">
        <v>0</v>
      </c>
      <c r="AK40" s="394">
        <v>0</v>
      </c>
      <c r="AL40" s="394">
        <v>0</v>
      </c>
      <c r="AM40" s="394">
        <v>0</v>
      </c>
      <c r="AN40" s="394">
        <v>0</v>
      </c>
      <c r="AO40" s="394">
        <v>0</v>
      </c>
      <c r="AP40" s="394">
        <v>0</v>
      </c>
      <c r="AQ40" s="394">
        <v>0</v>
      </c>
      <c r="AR40" s="394">
        <v>0</v>
      </c>
      <c r="AS40" s="394">
        <v>0</v>
      </c>
    </row>
    <row r="44" spans="1:45" ht="20.25" x14ac:dyDescent="0.25">
      <c r="A44" s="402" t="s">
        <v>877</v>
      </c>
      <c r="B44" s="402"/>
      <c r="C44" s="402"/>
      <c r="D44" s="402"/>
      <c r="E44" s="402"/>
      <c r="F44" s="402"/>
      <c r="G44" s="402"/>
      <c r="H44" s="402"/>
      <c r="I44" s="402"/>
      <c r="J44" s="402"/>
      <c r="K44" s="402"/>
      <c r="L44" s="402"/>
      <c r="M44" s="402"/>
      <c r="N44" s="402"/>
      <c r="O44" s="402"/>
      <c r="P44" s="402"/>
      <c r="Q44" s="402"/>
      <c r="R44" s="402"/>
      <c r="S44" s="402"/>
      <c r="T44" s="402"/>
      <c r="U44" s="402"/>
      <c r="V44" s="402"/>
      <c r="W44" s="402"/>
      <c r="X44" s="402"/>
      <c r="Y44" s="402"/>
      <c r="Z44" s="402"/>
      <c r="AA44" s="402"/>
      <c r="AB44" s="402"/>
      <c r="AC44" s="402"/>
      <c r="AD44" s="402"/>
      <c r="AE44" s="402"/>
      <c r="AF44" s="402"/>
      <c r="AG44" s="402"/>
      <c r="AH44" s="402"/>
      <c r="AI44" s="402"/>
      <c r="AJ44" s="402"/>
      <c r="AK44" s="402"/>
      <c r="AL44" s="402"/>
      <c r="AM44" s="402"/>
      <c r="AN44" s="402"/>
      <c r="AO44" s="402"/>
      <c r="AP44" s="402"/>
      <c r="AQ44" s="402"/>
      <c r="AR44" s="402"/>
      <c r="AS44" s="402"/>
    </row>
  </sheetData>
  <mergeCells count="43">
    <mergeCell ref="V16:AA16"/>
    <mergeCell ref="AB16:AG16"/>
    <mergeCell ref="AH16:AM16"/>
    <mergeCell ref="AN16:AS16"/>
    <mergeCell ref="AN17:AO17"/>
    <mergeCell ref="AP17:AQ17"/>
    <mergeCell ref="AR17:AS17"/>
    <mergeCell ref="AB17:AC17"/>
    <mergeCell ref="AD17:AE17"/>
    <mergeCell ref="AF17:AG17"/>
    <mergeCell ref="AH17:AI17"/>
    <mergeCell ref="AJ17:AK17"/>
    <mergeCell ref="AL17:AM17"/>
    <mergeCell ref="V17:W17"/>
    <mergeCell ref="X17:Y17"/>
    <mergeCell ref="Z17:AA17"/>
    <mergeCell ref="J16:O16"/>
    <mergeCell ref="P16:U16"/>
    <mergeCell ref="D17:E17"/>
    <mergeCell ref="F17:G17"/>
    <mergeCell ref="H17:I17"/>
    <mergeCell ref="J17:K17"/>
    <mergeCell ref="L17:M17"/>
    <mergeCell ref="P17:Q17"/>
    <mergeCell ref="R17:S17"/>
    <mergeCell ref="T17:U17"/>
    <mergeCell ref="N17:O17"/>
    <mergeCell ref="A44:AS44"/>
    <mergeCell ref="A9:AS9"/>
    <mergeCell ref="K2:L2"/>
    <mergeCell ref="M2:N2"/>
    <mergeCell ref="A4:AS4"/>
    <mergeCell ref="A6:AS6"/>
    <mergeCell ref="A8:AS8"/>
    <mergeCell ref="AP3:AS3"/>
    <mergeCell ref="A11:AS11"/>
    <mergeCell ref="A12:AS12"/>
    <mergeCell ref="A14:AS14"/>
    <mergeCell ref="A15:A18"/>
    <mergeCell ref="B15:B18"/>
    <mergeCell ref="C15:C18"/>
    <mergeCell ref="D15:AS15"/>
    <mergeCell ref="D16:I16"/>
  </mergeCells>
  <phoneticPr fontId="54" type="noConversion"/>
  <pageMargins left="0" right="0" top="0" bottom="0" header="0" footer="0"/>
  <pageSetup paperSize="9" scale="3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66" baseType="lpstr">
      <vt:lpstr>10 Квартал Финансирование </vt:lpstr>
      <vt:lpstr>11Квартал Финансирование ист</vt:lpstr>
      <vt:lpstr>12 Квартал Освоение</vt:lpstr>
      <vt:lpstr>13 Квартал Принятие ОС</vt:lpstr>
      <vt:lpstr>14 Квартал Постановка под напр</vt:lpstr>
      <vt:lpstr>15 Квартал Ввод мощности</vt:lpstr>
      <vt:lpstr>16 Квартал Вывод мощности</vt:lpstr>
      <vt:lpstr>17 Квартал Осн этапы</vt:lpstr>
      <vt:lpstr>18 Квартал Факт значения</vt:lpstr>
      <vt:lpstr>19 Квартал Результаты</vt:lpstr>
      <vt:lpstr>20 Квартал Фин план</vt:lpstr>
      <vt:lpstr>'10 Квартал Финансирование '!sub_10100</vt:lpstr>
      <vt:lpstr>'11Квартал Финансирование ист'!sub_11100</vt:lpstr>
      <vt:lpstr>'12 Квартал Освоение'!sub_12100</vt:lpstr>
      <vt:lpstr>'14 Квартал Постановка под напр'!sub_14100</vt:lpstr>
      <vt:lpstr>'19 Квартал Результаты'!sub_19100</vt:lpstr>
      <vt:lpstr>'20 Квартал Фин план'!sub_2010000</vt:lpstr>
      <vt:lpstr>'20 Квартал Фин план'!sub_20100021</vt:lpstr>
      <vt:lpstr>'20 Квартал Фин план'!sub_20100022</vt:lpstr>
      <vt:lpstr>'20 Квартал Фин план'!sub_20100023</vt:lpstr>
      <vt:lpstr>'20 Квартал Фин план'!sub_201001</vt:lpstr>
      <vt:lpstr>'20 Квартал Фин план'!sub_2010016</vt:lpstr>
      <vt:lpstr>'20 Квартал Фин план'!sub_2010017</vt:lpstr>
      <vt:lpstr>'20 Квартал Фин план'!sub_2010018</vt:lpstr>
      <vt:lpstr>'20 Квартал Фин план'!sub_2010019</vt:lpstr>
      <vt:lpstr>'20 Квартал Фин план'!sub_201002</vt:lpstr>
      <vt:lpstr>'20 Квартал Фин план'!sub_2010020</vt:lpstr>
      <vt:lpstr>'20 Квартал Фин план'!sub_2010021</vt:lpstr>
      <vt:lpstr>'20 Квартал Фин план'!sub_20100211</vt:lpstr>
      <vt:lpstr>'20 Квартал Фин план'!sub_20100212</vt:lpstr>
      <vt:lpstr>'20 Квартал Фин план'!sub_20100213</vt:lpstr>
      <vt:lpstr>'20 Квартал Фин план'!sub_20100214</vt:lpstr>
      <vt:lpstr>'20 Квартал Фин план'!sub_2010022</vt:lpstr>
      <vt:lpstr>'20 Квартал Фин план'!sub_20100221</vt:lpstr>
      <vt:lpstr>'20 Квартал Фин план'!sub_20100222</vt:lpstr>
      <vt:lpstr>'20 Квартал Фин план'!sub_20100223</vt:lpstr>
      <vt:lpstr>'20 Квартал Фин план'!sub_20100224</vt:lpstr>
      <vt:lpstr>'20 Квартал Фин план'!sub_20100225</vt:lpstr>
      <vt:lpstr>'20 Квартал Фин план'!sub_2010023</vt:lpstr>
      <vt:lpstr>'20 Квартал Фин план'!sub_2010024</vt:lpstr>
      <vt:lpstr>'20 Квартал Фин план'!sub_2010025</vt:lpstr>
      <vt:lpstr>'20 Квартал Фин план'!sub_20100251</vt:lpstr>
      <vt:lpstr>'20 Квартал Фин план'!sub_20100252</vt:lpstr>
      <vt:lpstr>'20 Квартал Фин план'!sub_2010026</vt:lpstr>
      <vt:lpstr>'20 Квартал Фин план'!sub_20100261</vt:lpstr>
      <vt:lpstr>'20 Квартал Фин план'!sub_20100262</vt:lpstr>
      <vt:lpstr>'20 Квартал Фин план'!sub_20100263</vt:lpstr>
      <vt:lpstr>'20 Квартал Фин план'!sub_2010027</vt:lpstr>
      <vt:lpstr>'20 Квартал Фин план'!sub_20100271</vt:lpstr>
      <vt:lpstr>'20 Квартал Фин план'!sub_20100272</vt:lpstr>
      <vt:lpstr>'20 Квартал Фин план'!sub_20100273</vt:lpstr>
      <vt:lpstr>'20 Квартал Фин план'!sub_201003</vt:lpstr>
      <vt:lpstr>'20 Квартал Фин план'!sub_20100311</vt:lpstr>
      <vt:lpstr>'20 Квартал Фин план'!sub_20100312</vt:lpstr>
      <vt:lpstr>'20 Квартал Фин план'!sub_20100313</vt:lpstr>
      <vt:lpstr>'20 Квартал Фин план'!sub_20100381</vt:lpstr>
      <vt:lpstr>'20 Квартал Фин план'!sub_20100382</vt:lpstr>
      <vt:lpstr>'20 Квартал Фин план'!sub_201004</vt:lpstr>
      <vt:lpstr>'20 Квартал Фин план'!sub_20100411</vt:lpstr>
      <vt:lpstr>'20 Квартал Фин план'!sub_20100412</vt:lpstr>
      <vt:lpstr>'20 Квартал Фин план'!sub_20100413</vt:lpstr>
      <vt:lpstr>'20 Квартал Фин план'!sub_20100414</vt:lpstr>
      <vt:lpstr>'20 Квартал Фин план'!sub_20100421</vt:lpstr>
      <vt:lpstr>'20 Квартал Фин план'!sub_20100422</vt:lpstr>
      <vt:lpstr>'20 Квартал Фин план'!sub_20100423</vt:lpstr>
      <vt:lpstr>'20 Квартал Фин план'!sub_20100424</vt:lpstr>
      <vt:lpstr>'20 Квартал Фин план'!sub_201005</vt:lpstr>
      <vt:lpstr>'20 Квартал Фин план'!sub_20100511</vt:lpstr>
      <vt:lpstr>'20 Квартал Фин план'!sub_20100512</vt:lpstr>
      <vt:lpstr>'20 Квартал Фин план'!sub_20100513</vt:lpstr>
      <vt:lpstr>'20 Квартал Фин план'!sub_20100581</vt:lpstr>
      <vt:lpstr>'20 Квартал Фин план'!sub_20100582</vt:lpstr>
      <vt:lpstr>'20 Квартал Фин план'!sub_201006</vt:lpstr>
      <vt:lpstr>'20 Квартал Фин план'!sub_20100611</vt:lpstr>
      <vt:lpstr>'20 Квартал Фин план'!sub_20100612</vt:lpstr>
      <vt:lpstr>'20 Квартал Фин план'!sub_20100613</vt:lpstr>
      <vt:lpstr>'20 Квартал Фин план'!sub_20100681</vt:lpstr>
      <vt:lpstr>'20 Квартал Фин план'!sub_20100682</vt:lpstr>
      <vt:lpstr>'20 Квартал Фин план'!sub_201007</vt:lpstr>
      <vt:lpstr>'20 Квартал Фин план'!sub_20100711</vt:lpstr>
      <vt:lpstr>'20 Квартал Фин план'!sub_20100712</vt:lpstr>
      <vt:lpstr>'20 Квартал Фин план'!sub_20100713</vt:lpstr>
      <vt:lpstr>'20 Квартал Фин план'!sub_20100781</vt:lpstr>
      <vt:lpstr>'20 Квартал Фин план'!sub_20100782</vt:lpstr>
      <vt:lpstr>'20 Квартал Фин план'!sub_201011</vt:lpstr>
      <vt:lpstr>'20 Квартал Фин план'!sub_2010111</vt:lpstr>
      <vt:lpstr>'20 Квартал Фин план'!sub_2010112</vt:lpstr>
      <vt:lpstr>'20 Квартал Фин план'!sub_2010113</vt:lpstr>
      <vt:lpstr>'20 Квартал Фин план'!sub_201012</vt:lpstr>
      <vt:lpstr>'20 Квартал Фин план'!sub_201013</vt:lpstr>
      <vt:lpstr>'20 Квартал Фин план'!sub_201014</vt:lpstr>
      <vt:lpstr>'20 Квартал Фин план'!sub_201015</vt:lpstr>
      <vt:lpstr>'20 Квартал Фин план'!sub_201016</vt:lpstr>
      <vt:lpstr>'20 Квартал Фин план'!sub_201017</vt:lpstr>
      <vt:lpstr>'20 Квартал Фин план'!sub_201018</vt:lpstr>
      <vt:lpstr>'20 Квартал Фин план'!sub_2010181</vt:lpstr>
      <vt:lpstr>'20 Квартал Фин план'!sub_2010182</vt:lpstr>
      <vt:lpstr>'20 Квартал Фин план'!sub_201019</vt:lpstr>
      <vt:lpstr>'20 Квартал Фин план'!sub_201021</vt:lpstr>
      <vt:lpstr>'20 Квартал Фин план'!sub_2010211</vt:lpstr>
      <vt:lpstr>'20 Квартал Фин план'!sub_2010212</vt:lpstr>
      <vt:lpstr>'20 Квартал Фин план'!sub_20102121</vt:lpstr>
      <vt:lpstr>'20 Квартал Фин план'!sub_201021211</vt:lpstr>
      <vt:lpstr>'20 Квартал Фин план'!sub_201021212</vt:lpstr>
      <vt:lpstr>'20 Квартал Фин план'!sub_20102122</vt:lpstr>
      <vt:lpstr>'20 Квартал Фин план'!sub_2010213</vt:lpstr>
      <vt:lpstr>'20 Квартал Фин план'!sub_201022</vt:lpstr>
      <vt:lpstr>'20 Квартал Фин план'!sub_201023</vt:lpstr>
      <vt:lpstr>'20 Квартал Фин план'!sub_201024</vt:lpstr>
      <vt:lpstr>'20 Квартал Фин план'!sub_201025</vt:lpstr>
      <vt:lpstr>'20 Квартал Фин план'!sub_201026</vt:lpstr>
      <vt:lpstr>'20 Квартал Фин план'!sub_201027</vt:lpstr>
      <vt:lpstr>'20 Квартал Фин план'!sub_201028</vt:lpstr>
      <vt:lpstr>'20 Квартал Фин план'!sub_2010281</vt:lpstr>
      <vt:lpstr>'20 Квартал Фин план'!sub_2010282</vt:lpstr>
      <vt:lpstr>'20 Квартал Фин план'!sub_201029</vt:lpstr>
      <vt:lpstr>'20 Квартал Фин план'!sub_201031</vt:lpstr>
      <vt:lpstr>'20 Квартал Фин план'!sub_201032</vt:lpstr>
      <vt:lpstr>'20 Квартал Фин план'!sub_201033</vt:lpstr>
      <vt:lpstr>'20 Квартал Фин план'!sub_201034</vt:lpstr>
      <vt:lpstr>'20 Квартал Фин план'!sub_201035</vt:lpstr>
      <vt:lpstr>'20 Квартал Фин план'!sub_201036</vt:lpstr>
      <vt:lpstr>'20 Квартал Фин план'!sub_201037</vt:lpstr>
      <vt:lpstr>'20 Квартал Фин план'!sub_201038</vt:lpstr>
      <vt:lpstr>'20 Квартал Фин план'!sub_201039</vt:lpstr>
      <vt:lpstr>'20 Квартал Фин план'!sub_201041</vt:lpstr>
      <vt:lpstr>'20 Квартал Фин план'!sub_20104131</vt:lpstr>
      <vt:lpstr>'20 Квартал Фин план'!sub_201042</vt:lpstr>
      <vt:lpstr>'20 Квартал Фин план'!sub_20104231</vt:lpstr>
      <vt:lpstr>'20 Квартал Фин план'!sub_201051</vt:lpstr>
      <vt:lpstr>'20 Квартал Фин план'!sub_201052</vt:lpstr>
      <vt:lpstr>'20 Квартал Фин план'!sub_201053</vt:lpstr>
      <vt:lpstr>'20 Квартал Фин план'!sub_201054</vt:lpstr>
      <vt:lpstr>'20 Квартал Фин план'!sub_201055</vt:lpstr>
      <vt:lpstr>'20 Квартал Фин план'!sub_201056</vt:lpstr>
      <vt:lpstr>'20 Квартал Фин план'!sub_201057</vt:lpstr>
      <vt:lpstr>'20 Квартал Фин план'!sub_201058</vt:lpstr>
      <vt:lpstr>'20 Квартал Фин план'!sub_201059</vt:lpstr>
      <vt:lpstr>'20 Квартал Фин план'!sub_201061</vt:lpstr>
      <vt:lpstr>'20 Квартал Фин план'!sub_201062</vt:lpstr>
      <vt:lpstr>'20 Квартал Фин план'!sub_201063</vt:lpstr>
      <vt:lpstr>'20 Квартал Фин план'!sub_201064</vt:lpstr>
      <vt:lpstr>'20 Квартал Фин план'!sub_201065</vt:lpstr>
      <vt:lpstr>'20 Квартал Фин план'!sub_201066</vt:lpstr>
      <vt:lpstr>'20 Квартал Фин план'!sub_201067</vt:lpstr>
      <vt:lpstr>'20 Квартал Фин план'!sub_201068</vt:lpstr>
      <vt:lpstr>'20 Квартал Фин план'!sub_201069</vt:lpstr>
      <vt:lpstr>'20 Квартал Фин план'!sub_201071</vt:lpstr>
      <vt:lpstr>'20 Квартал Фин план'!sub_201072</vt:lpstr>
      <vt:lpstr>'20 Квартал Фин план'!sub_201073</vt:lpstr>
      <vt:lpstr>'20 Квартал Фин план'!sub_201074</vt:lpstr>
      <vt:lpstr>'20 Квартал Фин план'!sub_201075</vt:lpstr>
      <vt:lpstr>'20 Квартал Фин план'!sub_201076</vt:lpstr>
      <vt:lpstr>'20 Квартал Фин план'!sub_201077</vt:lpstr>
      <vt:lpstr>'20 Квартал Фин план'!sub_201078</vt:lpstr>
      <vt:lpstr>'20 Квартал Фин план'!sub_201079</vt:lpstr>
      <vt:lpstr>'20 Квартал Фин план'!sub_201081</vt:lpstr>
      <vt:lpstr>'20 Квартал Фин план'!sub_201082</vt:lpstr>
      <vt:lpstr>'20 Квартал Фин план'!sub_201083</vt:lpstr>
      <vt:lpstr>'20 Квартал Фин план'!sub_201084</vt:lpstr>
      <vt:lpstr>'20 Квартал Фин план'!sub_201091</vt:lpstr>
      <vt:lpstr>'20 Квартал Фин план'!sub_201092</vt:lpstr>
      <vt:lpstr>'20 Квартал Фин план'!sub_2010921</vt:lpstr>
      <vt:lpstr>'20 Квартал Фин план'!sub_201093</vt:lpstr>
      <vt:lpstr>'20 Квартал Фин план'!sub_2010931</vt:lpstr>
      <vt:lpstr>'20 Квартал Фин план'!sub_201094</vt:lpstr>
      <vt:lpstr>'20 Квартал Фин план'!sub_201101</vt:lpstr>
      <vt:lpstr>'20 Квартал Фин план'!sub_2011010</vt:lpstr>
      <vt:lpstr>'20 Квартал Фин план'!sub_2011011</vt:lpstr>
      <vt:lpstr>'20 Квартал Фин план'!sub_2011012</vt:lpstr>
      <vt:lpstr>'20 Квартал Фин план'!sub_2011013</vt:lpstr>
      <vt:lpstr>'20 Квартал Фин план'!sub_201102</vt:lpstr>
      <vt:lpstr>'20 Квартал Фин план'!sub_201103</vt:lpstr>
      <vt:lpstr>'20 Квартал Фин план'!sub_201104</vt:lpstr>
      <vt:lpstr>'20 Квартал Фин план'!sub_201105</vt:lpstr>
      <vt:lpstr>'20 Квартал Фин план'!sub_201106</vt:lpstr>
      <vt:lpstr>'20 Квартал Фин план'!sub_201107</vt:lpstr>
      <vt:lpstr>'20 Квартал Фин план'!sub_201108</vt:lpstr>
      <vt:lpstr>'20 Квартал Фин план'!sub_2011081</vt:lpstr>
      <vt:lpstr>'20 Квартал Фин план'!sub_2011082</vt:lpstr>
      <vt:lpstr>'20 Квартал Фин план'!sub_201109</vt:lpstr>
      <vt:lpstr>'20 Квартал Фин план'!sub_2011091</vt:lpstr>
      <vt:lpstr>'20 Квартал Фин план'!sub_2011092</vt:lpstr>
      <vt:lpstr>'20 Квартал Фин план'!sub_201111</vt:lpstr>
      <vt:lpstr>'20 Квартал Фин план'!sub_2011110</vt:lpstr>
      <vt:lpstr>'20 Квартал Фин план'!sub_2011111</vt:lpstr>
      <vt:lpstr>'20 Квартал Фин план'!sub_2011112</vt:lpstr>
      <vt:lpstr>'20 Квартал Фин план'!sub_2011113</vt:lpstr>
      <vt:lpstr>'20 Квартал Фин план'!sub_201112</vt:lpstr>
      <vt:lpstr>'20 Квартал Фин план'!sub_2011121</vt:lpstr>
      <vt:lpstr>'20 Квартал Фин план'!sub_2011122</vt:lpstr>
      <vt:lpstr>'20 Квартал Фин план'!sub_2011123</vt:lpstr>
      <vt:lpstr>'20 Квартал Фин план'!sub_201113</vt:lpstr>
      <vt:lpstr>'20 Квартал Фин план'!sub_201114</vt:lpstr>
      <vt:lpstr>'20 Квартал Фин план'!sub_201115</vt:lpstr>
      <vt:lpstr>'20 Квартал Фин план'!sub_201116</vt:lpstr>
      <vt:lpstr>'20 Квартал Фин план'!sub_201117</vt:lpstr>
      <vt:lpstr>'20 Квартал Фин план'!sub_201118</vt:lpstr>
      <vt:lpstr>'20 Квартал Фин план'!sub_2011181</vt:lpstr>
      <vt:lpstr>'20 Квартал Фин план'!sub_201119</vt:lpstr>
      <vt:lpstr>'20 Квартал Фин план'!sub_201121</vt:lpstr>
      <vt:lpstr>'20 Квартал Фин план'!sub_201122</vt:lpstr>
      <vt:lpstr>'20 Квартал Фин план'!sub_2011221</vt:lpstr>
      <vt:lpstr>'20 Квартал Фин план'!sub_20112211</vt:lpstr>
      <vt:lpstr>'20 Квартал Фин план'!sub_20112212</vt:lpstr>
      <vt:lpstr>'20 Квартал Фин план'!sub_201123</vt:lpstr>
      <vt:lpstr>'20 Квартал Фин план'!sub_201131</vt:lpstr>
      <vt:lpstr>'20 Квартал Фин план'!sub_2011311</vt:lpstr>
      <vt:lpstr>'20 Квартал Фин план'!sub_2011312</vt:lpstr>
      <vt:lpstr>'20 Квартал Фин план'!sub_2011313</vt:lpstr>
      <vt:lpstr>'20 Квартал Фин план'!sub_2011314</vt:lpstr>
      <vt:lpstr>'20 Квартал Фин план'!sub_2011315</vt:lpstr>
      <vt:lpstr>'20 Квартал Фин план'!sub_2011316</vt:lpstr>
      <vt:lpstr>'20 Квартал Фин план'!sub_201132</vt:lpstr>
      <vt:lpstr>'20 Квартал Фин план'!sub_201133</vt:lpstr>
      <vt:lpstr>'20 Квартал Фин план'!sub_201134</vt:lpstr>
      <vt:lpstr>'20 Квартал Фин план'!sub_2011341</vt:lpstr>
      <vt:lpstr>'20 Квартал Фин план'!sub_201141</vt:lpstr>
      <vt:lpstr>'20 Квартал Фин план'!sub_201142</vt:lpstr>
      <vt:lpstr>'20 Квартал Фин план'!sub_2011421</vt:lpstr>
      <vt:lpstr>'20 Квартал Фин план'!sub_2011422</vt:lpstr>
      <vt:lpstr>'20 Квартал Фин план'!sub_2011423</vt:lpstr>
      <vt:lpstr>'20 Квартал Фин план'!sub_201143</vt:lpstr>
      <vt:lpstr>'20 Квартал Фин план'!sub_201144</vt:lpstr>
      <vt:lpstr>'20 Квартал Фин план'!sub_2011441</vt:lpstr>
      <vt:lpstr>'20 Квартал Фин план'!sub_2011442</vt:lpstr>
      <vt:lpstr>'20 Квартал Фин план'!sub_201145</vt:lpstr>
      <vt:lpstr>'20 Квартал Фин план'!sub_201146</vt:lpstr>
      <vt:lpstr>'20 Квартал Фин план'!sub_201147</vt:lpstr>
      <vt:lpstr>'20 Квартал Фин план'!sub_201151</vt:lpstr>
      <vt:lpstr>'20 Квартал Фин план'!sub_2011511</vt:lpstr>
      <vt:lpstr>'20 Квартал Фин план'!sub_2011512</vt:lpstr>
      <vt:lpstr>'20 Квартал Фин план'!sub_2011513</vt:lpstr>
      <vt:lpstr>'20 Квартал Фин план'!sub_201152</vt:lpstr>
      <vt:lpstr>'20 Квартал Фин план'!sub_201153</vt:lpstr>
      <vt:lpstr>'20 Квартал Фин план'!sub_201171</vt:lpstr>
      <vt:lpstr>'20 Квартал Фин план'!sub_201172</vt:lpstr>
      <vt:lpstr>'20 Квартал Фин план'!sub_201181</vt:lpstr>
      <vt:lpstr>'20 Квартал Фин план'!sub_201182</vt:lpstr>
      <vt:lpstr>'20 Квартал Фин план'!sub_201231</vt:lpstr>
      <vt:lpstr>'20 Квартал Фин план'!sub_2012311</vt:lpstr>
      <vt:lpstr>'20 Квартал Фин план'!sub_201231101</vt:lpstr>
      <vt:lpstr>'20 Квартал Фин план'!sub_20123111</vt:lpstr>
      <vt:lpstr>'20 Квартал Фин план'!sub_201231111</vt:lpstr>
      <vt:lpstr>'20 Квартал Фин план'!sub_20123112</vt:lpstr>
      <vt:lpstr>'20 Квартал Фин план'!sub_201231121</vt:lpstr>
      <vt:lpstr>'20 Квартал Фин план'!sub_20123113</vt:lpstr>
      <vt:lpstr>'20 Квартал Фин план'!sub_201231131</vt:lpstr>
      <vt:lpstr>'20 Квартал Фин план'!sub_2012312</vt:lpstr>
      <vt:lpstr>'20 Квартал Фин план'!sub_20123121</vt:lpstr>
      <vt:lpstr>'20 Квартал Фин план'!sub_2012313</vt:lpstr>
      <vt:lpstr>'20 Квартал Фин план'!sub_20123133</vt:lpstr>
      <vt:lpstr>'20 Квартал Фин план'!sub_2012314</vt:lpstr>
      <vt:lpstr>'20 Квартал Фин план'!sub_20123141</vt:lpstr>
      <vt:lpstr>'20 Квартал Фин план'!sub_2012315</vt:lpstr>
      <vt:lpstr>'20 Квартал Фин план'!sub_20123151</vt:lpstr>
      <vt:lpstr>'20 Квартал Фин план'!sub_208008</vt:lpstr>
      <vt:lpstr>'20 Квартал Фин план'!sub_208009</vt:lpstr>
      <vt:lpstr>'20 Квартал Фин план'!sub_208010</vt:lpstr>
      <vt:lpstr>'20 Квартал Фин план'!sub_208011</vt:lpstr>
      <vt:lpstr>'20 Квартал Фин план'!sub_208012</vt:lpstr>
      <vt:lpstr>'20 Квартал Фин план'!sub_208013</vt:lpstr>
      <vt:lpstr>'20 Квартал Фин план'!sub_208014</vt:lpstr>
      <vt:lpstr>'20 Квартал Фин план'!sub_208015</vt:lpstr>
      <vt:lpstr>'17 Квартал Осн этапы'!Область_печати</vt:lpstr>
      <vt:lpstr>'20 Квартал Фин план'!Область_печати</vt:lpstr>
    </vt:vector>
  </TitlesOfParts>
  <Company>КСК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ПЭО</dc:creator>
  <cp:lastModifiedBy>Albina</cp:lastModifiedBy>
  <cp:lastPrinted>2024-07-29T08:35:27Z</cp:lastPrinted>
  <dcterms:created xsi:type="dcterms:W3CDTF">2018-10-17T10:37:45Z</dcterms:created>
  <dcterms:modified xsi:type="dcterms:W3CDTF">2024-07-31T08:26:45Z</dcterms:modified>
</cp:coreProperties>
</file>