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640" activeTab="0"/>
  </bookViews>
  <sheets>
    <sheet name="Форма 8.1." sheetId="1" r:id="rId1"/>
    <sheet name="Форма 8.3 " sheetId="2" r:id="rId2"/>
    <sheet name="Таблица к письму" sheetId="3" r:id="rId3"/>
    <sheet name="Ф. 1.1." sheetId="4" r:id="rId4"/>
    <sheet name="Ф. 1.2." sheetId="5" r:id="rId5"/>
    <sheet name="Ф. 2.1." sheetId="6" r:id="rId6"/>
    <sheet name="Ф. 2.2" sheetId="7" r:id="rId7"/>
    <sheet name="Ф.2.3." sheetId="8" r:id="rId8"/>
    <sheet name="Ф. 3.1 " sheetId="9" r:id="rId9"/>
    <sheet name="ф.3.2" sheetId="10" r:id="rId10"/>
    <sheet name="ф. 3.3" sheetId="11" r:id="rId11"/>
    <sheet name="Ф. 4.1." sheetId="12" r:id="rId12"/>
    <sheet name="Ф.4.2 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b">#REF!</definedName>
    <definedName name="\c">#REF!</definedName>
    <definedName name="\d">#REF!</definedName>
    <definedName name="\q">#REF!</definedName>
    <definedName name="\t">#REF!</definedName>
    <definedName name="\v">#REF!</definedName>
    <definedName name="BALEE_FLOAD">#REF!</definedName>
    <definedName name="BALEE_PROT">'[7]Баланс ээ'!$G$22:$J$22,'[7]Баланс ээ'!$G$20:$J$20,'[7]Баланс ээ'!$G$11:$J$18,'[7]Баланс ээ'!$G$24:$J$28</definedName>
    <definedName name="BALM_FLOAD">#REF!</definedName>
    <definedName name="BALM_PROT">'[7]Баланс мощности'!$G$20:$J$20,'[7]Баланс мощности'!$G$22:$J$22,'[7]Баланс мощности'!$G$24:$J$28,'[7]Баланс мощности'!$G$11:$J$18</definedName>
    <definedName name="CompOt">[0]!CompOt</definedName>
    <definedName name="CompRas">[0]!CompRas</definedName>
    <definedName name="CUR_VER">'[8]Заголовок'!$B$21</definedName>
    <definedName name="DaNet">'[9]TEHSHEET'!$D$2:$D$3</definedName>
    <definedName name="DATA">#REF!</definedName>
    <definedName name="DATE">#REF!</definedName>
    <definedName name="dip">'[10]FST5'!$G$149:$G$165,P1_dip,P2_dip,P3_dip,P4_dip</definedName>
    <definedName name="Down_range">#REF!</definedName>
    <definedName name="eso">'[10]FST5'!$G$149:$G$165,P1_eso</definedName>
    <definedName name="ESO_ET">#REF!</definedName>
    <definedName name="ESO_PROT">'[7]ЭСО'!$G$41:$G$43,'[7]ЭСО'!$G$47:$G$50,'[7]ЭСО'!$G$8:$G$9,P1_ESO_PROT</definedName>
    <definedName name="ESOcom">'[7]Справочник'!$B$15:$D$16,'[7]Справочник'!$B$18:$E$18,'[7]Справочник'!$N$22:$Q$22</definedName>
    <definedName name="EXPENSES">'[11]Анализ'!$J$75:$J$81,'[11]Анализ'!$D$131:$J$133,'[11]Анализ'!$D$30:$J$35,P1_EXPENSES</definedName>
    <definedName name="EXPENSES2">'[11]Анализ'!$J$89,P1_EXPENSES2</definedName>
    <definedName name="EXTRA">#REF!,#REF!,#REF!,#REF!</definedName>
    <definedName name="EXTRA2">#REF!,#REF!,#REF!,#REF!</definedName>
    <definedName name="FOR_LOAD">'[12]Анализ'!$E$137:$E$148,'[12]Анализ'!$E$10:$E$14,P1_FOR_LOAD</definedName>
    <definedName name="FUEL">#REF!</definedName>
    <definedName name="GES_DATA">#REF!</definedName>
    <definedName name="GES3_DATA">#REF!</definedName>
    <definedName name="GRES_DATA">#REF!</definedName>
    <definedName name="GRES_LIST">#REF!</definedName>
    <definedName name="gtty">#N/A</definedName>
    <definedName name="H?Org">#REF!</definedName>
    <definedName name="H?Period">#REF!</definedName>
    <definedName name="H?Region">#REF!</definedName>
    <definedName name="INN">#REF!</definedName>
    <definedName name="LABEL">#REF!</definedName>
    <definedName name="LOAD_BTN">#REF!</definedName>
    <definedName name="MO">#REF!</definedName>
    <definedName name="MONTH">#REF!</definedName>
    <definedName name="net">'[10]FST5'!$G$100:$G$116,P1_net</definedName>
    <definedName name="NOM">#REF!</definedName>
    <definedName name="NSRF">#REF!</definedName>
    <definedName name="OKTMO">#REF!</definedName>
    <definedName name="OLE_LINK1" localSheetId="7">'Ф.2.3.'!$A$15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'[10]FST5'!$G$167:$G$172,'[10]FST5'!$G$174:$G$175,'[10]FST5'!$G$177:$G$180,'[10]FST5'!$G$182,'[10]FST5'!$G$184:$G$188,'[10]FST5'!$G$190,'[10]FST5'!$G$192:$G$194</definedName>
    <definedName name="P1_eso" hidden="1">'[10]FST5'!$G$167:$G$172,'[10]FST5'!$G$174:$G$175,'[10]FST5'!$G$177:$G$180,'[10]FST5'!$G$182,'[10]FST5'!$G$184:$G$188,'[10]FST5'!$G$190,'[10]FST5'!$G$192:$G$194</definedName>
    <definedName name="P1_ESO_PROT" hidden="1">'[7]ЭСО'!$G$11:$G$12,'[7]ЭСО'!$G$14:$G$15,'[7]ЭСО'!$G$17:$G$21,'[7]ЭСО'!$G$25:$G$25,'[7]ЭСО'!$G$27:$G$29,'[7]ЭСО'!$G$31:$G$32,'[7]ЭСО'!$G$35:$G$36,'[7]ЭСО'!$G$39:$G$39</definedName>
    <definedName name="P1_EXPENSES" hidden="1">'[11]Анализ'!$D$39:$I$85,'[11]Анализ'!#REF!,'[11]Анализ'!$D$89:$I$89,'[11]Анализ'!#REF!,'[11]Анализ'!$J$40:$J$41,'[11]Анализ'!$J$43:$J$47,'[11]Анализ'!$J$51:$J$58,'[11]Анализ'!$J$63:$J$65,'[11]Анализ'!$J$67:$J$73</definedName>
    <definedName name="P1_EXPENSES2" hidden="1">'[11]Анализ'!#REF!,'[11]Анализ'!$J$39:$J$85,'[11]Анализ'!$J$30:$J$35,'[11]Анализ'!$J$131:$J$133,'[11]Анализ'!#REF!,'[11]Анализ'!$H$30:$H$35,'[11]Анализ'!$H$39:$H$85,'[11]Анализ'!#REF!,'[11]Анализ'!$H$89,'[11]Анализ'!#REF!,'[11]Анализ'!$H$131:$H$133</definedName>
    <definedName name="P1_FOR_LOAD" hidden="1">'[12]Анализ'!$E$17:$E$22,'[12]Анализ'!$E$29:$E$35,'[12]Анализ'!$E$41:$E$86,'[12]Анализ'!$E$92:$E$103,'[12]Анализ'!$E$109:$E$117,'[12]Анализ'!$E$123:$E$126,'[12]Анализ'!$E$132</definedName>
    <definedName name="P1_net" hidden="1">'[10]FST5'!$G$118:$G$123,'[10]FST5'!$G$125:$G$126,'[10]FST5'!$G$128:$G$131,'[10]FST5'!$G$133,'[10]FST5'!$G$135:$G$139,'[10]FST5'!$G$141,'[10]FST5'!$G$143:$G$145</definedName>
    <definedName name="P1_prot" hidden="1">'[14]111'!$I$92:$J$93,'[14]111'!$K$90:$O$93,'[14]111'!$P$92:$P$93,'[14]111'!$Q$90:$V$93,'[14]111'!$D$96:$D$101,'[14]111'!$E$98:$E$101,'[14]111'!$H$98:$L$99,'[14]111'!$N$98:$S$99</definedName>
    <definedName name="P1_protect" hidden="1">'[12]Анализ'!#REF!,'[12]Анализ'!$E$139:$E$146,'[12]Анализ'!$E$148,'[12]Анализ'!#REF!,'[12]Анализ'!#REF!,'[12]Анализ'!#REF!,'[12]Анализ'!#REF!</definedName>
    <definedName name="P1_protection">#REF!,#REF!,#REF!,#REF!,#REF!</definedName>
    <definedName name="P1_RANGE4">'[15]Анализ'!$E$51:$E$56,'[15]Анализ'!$E$59:$E$59,'[15]Анализ'!$E$61:$E$65</definedName>
    <definedName name="P1_SBT_PROT" hidden="1">#REF!,#REF!,#REF!,#REF!,#REF!,#REF!,#REF!</definedName>
    <definedName name="P1_SCOPE_16_PRT" hidden="1">'[16]16'!$E$15:$I$16,'[16]16'!$E$18:$I$20,'[16]16'!$E$23:$I$23,'[16]16'!$E$26:$I$26,'[16]16'!$E$29:$I$29,'[16]16'!$E$32:$I$32,'[16]16'!$E$35:$I$35,'[16]16'!$B$34,'[16]16'!$B$37</definedName>
    <definedName name="P1_SCOPE_17_PRT" hidden="1">'[16]17'!$E$13:$H$21,'[16]17'!$J$9:$J$11,'[16]17'!$J$13:$J$21,'[16]17'!$E$24:$H$26,'[16]17'!$E$28:$H$36,'[16]17'!$J$24:$M$26,'[16]17'!$J$28:$M$36,'[16]17'!$E$39:$H$41</definedName>
    <definedName name="P1_SCOPE_4_PRT" hidden="1">'[16]4'!$F$23:$I$23,'[16]4'!$F$25:$I$25,'[16]4'!$F$27:$I$31,'[16]4'!$K$14:$N$20,'[16]4'!$K$23:$N$23,'[16]4'!$K$25:$N$25,'[16]4'!$K$27:$N$31,'[16]4'!$P$14:$S$20,'[16]4'!$P$23:$S$23</definedName>
    <definedName name="P1_SCOPE_5_PRT" hidden="1">'[16]5'!$F$23:$I$23,'[16]5'!$F$25:$I$25,'[16]5'!$F$27:$I$31,'[16]5'!$K$14:$N$21,'[16]5'!$K$23:$N$23,'[16]5'!$K$25:$N$25,'[16]5'!$K$27:$N$31,'[16]5'!$P$14:$S$21,'[16]5'!$P$23:$S$23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'[16]Ф-1 (для АО-энерго)'!$D$74:$E$84,'[16]Ф-1 (для АО-энерго)'!$D$71:$E$72,'[16]Ф-1 (для АО-энерго)'!$D$66:$E$69,'[16]Ф-1 (для АО-энерго)'!$D$61:$E$64</definedName>
    <definedName name="P1_SCOPE_F2_PRT" hidden="1">'[16]Ф-2 (для АО-энерго)'!$G$56,'[16]Ф-2 (для АО-энерго)'!$E$55:$E$56,'[16]Ф-2 (для АО-энерго)'!$F$55:$G$55,'[16]Ф-2 (для АО-энерго)'!$D$55</definedName>
    <definedName name="P1_SCOPE_FLOAD" hidden="1">'[7]Рег генер'!$F$30:$F$33,'[7]Рег генер'!$F$35:$F$40,'[7]Рег генер'!$F$42:$F$42,'[7]Рег генер'!$F$44:$F$44,'[7]Рег генер'!$F$46:$F$46,'[7]Рег генер'!$F$48:$F$48</definedName>
    <definedName name="P1_SCOPE_FRML" hidden="1">'[7]Рег генер'!$F$18:$F$23,'[7]Рег генер'!$F$25:$F$26,'[7]Рег генер'!$F$28:$F$28,'[7]Рег генер'!$F$30:$F$32,'[7]Рег генер'!$F$35:$F$39,'[7]Рег генер'!$F$42:$F$42</definedName>
    <definedName name="P1_SCOPE_LOAD" hidden="1">'[15]Анализ'!$E$20:$E$27,'[15]Анализ'!$E$34:$E$41,'[15]Анализ'!$E$47:$E$89,'[15]Анализ'!$E$95:$E$106,'[15]Анализ'!$E$112:$E$119,'[15]Анализ'!$E$125:$E$128,'[15]Анализ'!$E$134</definedName>
    <definedName name="P1_SCOPE_PER_PRT" hidden="1">'[16]перекрестка'!$H$15:$H$19,'[16]перекрестка'!$H$21:$H$25,'[16]перекрестка'!$J$14:$J$25,'[16]перекрестка'!$K$15:$K$19,'[16]перекрестка'!$K$21:$K$25</definedName>
    <definedName name="P1_SCOPE_SV_LD" hidden="1">#REF!,#REF!,#REF!,#REF!,#REF!,#REF!,#REF!</definedName>
    <definedName name="P1_SCOPE_SV_LD1" hidden="1">'[16]свод'!$E$70:$M$79,'[16]свод'!$E$81:$M$81,'[16]свод'!$E$83:$M$88,'[16]свод'!$E$90:$M$90,'[16]свод'!$E$92:$M$96,'[16]свод'!$E$98:$M$98,'[16]свод'!$E$101:$M$102</definedName>
    <definedName name="P1_SCOPE_SV_PRT" hidden="1">'[16]свод'!$E$23:$H$26,'[16]свод'!$E$28:$I$29,'[16]свод'!$E$32:$I$36,'[16]свод'!$E$38:$I$40,'[16]свод'!$E$42:$I$53,'[16]свод'!$E$55:$I$56,'[16]свод'!$E$58:$I$63</definedName>
    <definedName name="P1_SET_PROT" hidden="1">'[7]сети'!#REF!,'[7]сети'!$G$41:$T$43,'[7]сети'!$G$39:$T$39,'[7]сети'!$G$35:$T$36,'[7]сети'!$G$31:$T$32,'[7]сети'!$G$27:$T$29,'[7]сети'!$G$25:$T$25</definedName>
    <definedName name="P1_SET_PRT" hidden="1">'[7]сети'!$G$11:$T$12,'[7]сети'!$G$14:$T$15,'[7]сети'!$G$17:$T$21,'[7]сети'!$G$25:$T$25,'[7]сети'!$G$27:$T$29,'[7]сети'!$G$31:$T$32,'[7]сети'!$G$35:$T$36</definedName>
    <definedName name="P1_T0?Data">'[17]Анализ'!$I$24:$I$27,'[17]Анализ'!$I$34:$I$41,'[17]Анализ'!$I$43:$I$65,'[17]Анализ'!$I$68:$I$69,'[17]Анализ'!$I$71:$I$72,'[17]Анализ'!$I$74:$I$75,'[17]Анализ'!$I$77:$I$79</definedName>
    <definedName name="P1_TOTAL">'[15]Анализ'!$E$9:$E$13,'[15]Анализ'!$E$36:$E$41,'[15]Анализ'!$E$48:$E$49</definedName>
    <definedName name="P1_TOTAL1">'[15]Анализ'!$E$9:$E$13,'[15]Анализ'!$E$36:$E$41,'[15]Анализ'!$E$48:$E$49</definedName>
    <definedName name="P2_dip" hidden="1">'[10]FST5'!$G$100:$G$116,'[10]FST5'!$G$118:$G$123,'[10]FST5'!$G$125:$G$126,'[10]FST5'!$G$128:$G$131,'[10]FST5'!$G$133,'[10]FST5'!$G$135:$G$139,'[10]FST5'!$G$141</definedName>
    <definedName name="P2_protect" hidden="1">'[12]Анализ'!#REF!,'[12]Анализ'!#REF!,'[12]Анализ'!#REF!,'[12]Анализ'!#REF!,'[12]Анализ'!$E$31:$E$35,'[12]Анализ'!#REF!,'[12]Анализ'!$E$42:$E$43</definedName>
    <definedName name="P2_RANGE4">'[15]Анализ'!$E$67:$E$69,'[15]Анализ'!$E$71:$E$73,'[15]Анализ'!$E$75:$E$81,'[15]Анализ'!$E$83:$E$89</definedName>
    <definedName name="P2_SCOPE_16_PRT" hidden="1">'[16]16'!$E$38:$I$38,'[16]16'!$E$41:$I$41,'[16]16'!$E$45:$I$47,'[16]16'!$E$49:$I$49,'[16]16'!$E$53:$I$54,'[16]16'!$E$56:$I$57,'[16]16'!$E$59:$I$59,'[16]16'!$E$9:$I$13</definedName>
    <definedName name="P2_SCOPE_4_PRT" hidden="1">'[16]4'!$P$25:$S$25,'[16]4'!$P$27:$S$31,'[16]4'!$U$14:$X$20,'[16]4'!$U$23:$X$23,'[16]4'!$U$25:$X$25,'[16]4'!$U$27:$X$31,'[16]4'!$Z$14:$AC$20,'[16]4'!$Z$23:$AC$23,'[16]4'!$Z$25:$AC$25</definedName>
    <definedName name="P2_SCOPE_5_PRT" hidden="1">'[16]5'!$P$25:$S$25,'[16]5'!$P$27:$S$31,'[16]5'!$U$14:$X$21,'[16]5'!$U$23:$X$23,'[16]5'!$U$25:$X$25,'[16]5'!$U$27:$X$31,'[16]5'!$Z$14:$AC$21,'[16]5'!$Z$23:$AC$23,'[16]5'!$Z$25:$AC$25</definedName>
    <definedName name="P2_SCOPE_CORR" hidden="1">#REF!,#REF!,#REF!,#REF!,#REF!,#REF!,#REF!,#REF!</definedName>
    <definedName name="P2_SCOPE_F1_PRT" hidden="1">'[16]Ф-1 (для АО-энерго)'!$D$56:$E$59,'[16]Ф-1 (для АО-энерго)'!$D$34:$E$50,'[16]Ф-1 (для АО-энерго)'!$D$32:$E$32,'[16]Ф-1 (для АО-энерго)'!$D$23:$E$30</definedName>
    <definedName name="P2_SCOPE_F2_PRT" hidden="1">'[16]Ф-2 (для АО-энерго)'!$D$52:$G$54,'[16]Ф-2 (для АО-энерго)'!$C$21:$E$42,'[16]Ф-2 (для АО-энерго)'!$A$12:$E$12,'[16]Ф-2 (для АО-энерго)'!$C$8:$E$11</definedName>
    <definedName name="P2_SCOPE_PER_PRT" hidden="1">'[16]перекрестка'!$N$14:$N$25,'[16]перекрестка'!$N$27:$N$31,'[16]перекрестка'!$J$27:$K$31,'[16]перекрестка'!$F$27:$H$31,'[16]перекрестка'!$F$33:$H$37</definedName>
    <definedName name="P2_SCOPE_SV_PRT" hidden="1">'[16]свод'!$E$72:$I$79,'[16]свод'!$E$81:$I$81,'[16]свод'!$E$85:$H$88,'[16]свод'!$E$90:$I$90,'[16]свод'!$E$107:$I$112,'[16]свод'!$E$114:$I$117,'[16]свод'!$E$124:$H$127</definedName>
    <definedName name="P2_TOTAL">'[15]Анализ'!$E$51:$E$56,'[15]Анализ'!$E$59:$E$59,'[15]Анализ'!$E$61:$E$65</definedName>
    <definedName name="P2_TOTAL1">'[15]Анализ'!$E$51:$E$56,'[15]Анализ'!$E$59:$E$59,'[15]Анализ'!$E$61:$E$65</definedName>
    <definedName name="P3_dip" hidden="1">'[10]FST5'!$G$143:$G$145,'[10]FST5'!$G$214:$G$217,'[10]FST5'!$G$219:$G$224,'[10]FST5'!$G$226,'[10]FST5'!$G$228,'[10]FST5'!$G$230,'[10]FST5'!$G$232,'[10]FST5'!$G$197:$G$212</definedName>
    <definedName name="P3_protect" hidden="1">'[12]Анализ'!#REF!,'[12]Анализ'!$E$45:$E$48,'[12]Анализ'!#REF!,'[12]Анализ'!$E$51:$E$54,'[12]Анализ'!#REF!,'[12]Анализ'!$E$56:$E$58,'[12]Анализ'!#REF!</definedName>
    <definedName name="P3_SCOPE_F1_PRT" hidden="1">'[16]Ф-1 (для АО-энерго)'!$E$16:$E$17,'[16]Ф-1 (для АО-энерго)'!$C$4:$D$4,'[16]Ф-1 (для АО-энерго)'!$C$7:$E$10,'[16]Ф-1 (для АО-энерго)'!$A$11:$E$11</definedName>
    <definedName name="P3_SCOPE_PER_PRT" hidden="1">'[16]перекрестка'!$J$33:$K$37,'[16]перекрестка'!$N$33:$N$37,'[16]перекрестка'!$F$39:$H$43,'[16]перекрестка'!$J$39:$K$43,'[16]перекрестка'!$N$39:$N$43</definedName>
    <definedName name="P3_SCOPE_SV_PRT" hidden="1">'[16]свод'!$D$135:$G$135,'[16]свод'!$I$135:$I$140,'[16]свод'!$H$137:$H$140,'[16]свод'!$D$138:$G$140,'[16]свод'!$E$15:$I$16,'[16]свод'!$E$120:$I$121,'[16]свод'!$E$18:$I$19</definedName>
    <definedName name="P3_TOTAL">'[15]Анализ'!$E$67:$E$69,'[15]Анализ'!$E$71:$E$73,'[15]Анализ'!$E$75:$E$81,'[15]Анализ'!$E$83:$E$89</definedName>
    <definedName name="P3_TOTAL1">'[15]Анализ'!$E$67:$E$69,'[15]Анализ'!$E$71:$E$73,'[15]Анализ'!$E$75:$E$81,'[15]Анализ'!$E$83:$E$89</definedName>
    <definedName name="P4_dip" hidden="1">'[10]FST5'!$G$70:$G$75,'[10]FST5'!$G$77:$G$78,'[10]FST5'!$G$80:$G$83,'[10]FST5'!$G$85,'[10]FST5'!$G$87:$G$91,'[10]FST5'!$G$93,'[10]FST5'!$G$95:$G$97,'[10]FST5'!$G$52:$G$68</definedName>
    <definedName name="P4_protect" hidden="1">'[12]Анализ'!$E$60:$E$62,'[12]Анализ'!#REF!,'[12]Анализ'!$E$64:$E$70,'[12]Анализ'!#REF!,'[12]Анализ'!$E$72:$E$76,'[12]Анализ'!#REF!,'[12]Анализ'!$E$78:$E$79</definedName>
    <definedName name="P4_SCOPE_F1_PRT" hidden="1">'[16]Ф-1 (для АО-энерго)'!$C$13:$E$13,'[16]Ф-1 (для АО-энерго)'!$A$14:$E$14,'[16]Ф-1 (для АО-энерго)'!$C$23:$C$50,'[16]Ф-1 (для АО-энерго)'!$C$54:$C$95</definedName>
    <definedName name="P4_SCOPE_PER_PRT" hidden="1">'[16]перекрестка'!$F$45:$H$49,'[16]перекрестка'!$J$45:$K$49,'[16]перекрестка'!$N$45:$N$49,'[16]перекрестка'!$F$53:$G$64,'[16]перекрестка'!$H$54:$H$58</definedName>
    <definedName name="P4_TOTAL">'[15]Анализ'!$E$100:$E$106,'[15]Анализ'!$E$96:$E$98,'[15]Анализ'!$E$114:$E$119</definedName>
    <definedName name="P4_TOTAL1">'[15]Анализ'!$E$100:$E$106,'[15]Анализ'!$E$96:$E$98,'[15]Анализ'!$E$114:$E$119</definedName>
    <definedName name="P5_protect" hidden="1">'[12]Анализ'!#REF!,'[12]Анализ'!$E$81:$E$86,'[12]Анализ'!#REF!,'[12]Анализ'!$E$93:$E$95,'[12]Анализ'!#REF!,'[12]Анализ'!$E$97:$E$103,'[12]Анализ'!#REF!</definedName>
    <definedName name="P5_SCOPE_PER_PRT" hidden="1">'[16]перекрестка'!$H$60:$H$64,'[16]перекрестка'!$J$53:$J$64,'[16]перекрестка'!$K$54:$K$58,'[16]перекрестка'!$K$60:$K$64,'[16]перекрестка'!$N$53:$N$64</definedName>
    <definedName name="P5_TOTAL">'[15]Анализ'!$E$125:$E$128,'[15]Анализ'!$E$144:$E$144,'[15]Анализ'!$E$141:$E$142,'[15]Анализ'!$D$2:$E$2,'[15]Анализ'!$F$16</definedName>
    <definedName name="P5_TOTAL1">'[15]Анализ'!$E$125:$E$128,'[15]Анализ'!$E$144:$E$144,'[15]Анализ'!$E$141:$E$142,'[15]Анализ'!$D$2:$E$2,'[15]Анализ'!$F$16</definedName>
    <definedName name="P6_protect" hidden="1">'[12]Анализ'!$E$111:$E$116,'[12]Анализ'!#REF!,'[12]Анализ'!$E$123:$E$126,'[12]Анализ'!$D$3:$D$3,'[12]Анализ'!#REF!,P1_protect,P2_protect,P3_protect</definedName>
    <definedName name="P6_SCOPE_PER_PRT" hidden="1">'[16]перекрестка'!$F$66:$H$70,'[16]перекрестка'!$J$66:$K$70,'[16]перекрестка'!$N$66:$N$70,'[16]перекрестка'!$F$72:$H$76,'[16]перекрестка'!$J$72:$K$76</definedName>
    <definedName name="P6_T2.1?Protection">P1_T2.1?Protection</definedName>
    <definedName name="P6_TOTAL1">'[15]Анализ'!$G$34:$G$41,'[15]Анализ'!$G$47:$G$89,'[15]Анализ'!$G$95:$G$106,'[15]Анализ'!$G$112:$G$119,'[15]Анализ'!$G$125:$G$128,'[15]Анализ'!$G$134,'[15]Анализ'!$G$141:$G$144</definedName>
    <definedName name="P7_SCOPE_PER_PRT" hidden="1">'[16]перекрестка'!$N$72:$N$76,'[16]перекрестка'!$F$78:$H$82,'[16]перекрестка'!$J$78:$K$82,'[16]перекрестка'!$N$78:$N$82,'[16]перекрестка'!$F$84:$H$88</definedName>
    <definedName name="P8_SCOPE_PER_PRT" hidden="1">'[16]перекрестка'!$J$84:$K$88,'[16]перекрестка'!$N$84:$N$88,'[16]перекрестка'!$F$14:$G$25,P1_SCOPE_PER_PRT,P2_SCOPE_PER_PRT,P3_SCOPE_PER_PRT,P4_SCOPE_PER_PRT</definedName>
    <definedName name="PER_ET">#REF!</definedName>
    <definedName name="POTR_NREG">#REF!</definedName>
    <definedName name="PR1">'[18]Прил 1'!#REF!</definedName>
    <definedName name="PROFIT">#REF!,#REF!</definedName>
    <definedName name="PROFITS">'[11]Анализ'!$J$112,'[11]Анализ'!$J$102:$J$106,'[11]Анализ'!$J$107,'[11]Анализ'!$D$102:$I$114</definedName>
    <definedName name="PROFITS2">#REF!,#REF!,#REF!,#REF!</definedName>
    <definedName name="prot">'[14]111'!$F$100:$S$101,'[14]111'!$H$103:$L$104,'[14]111'!$H$90:$H$93,P1_prot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'[15]Анализ'!$E$48:$E$49,P1_RANGE4,P2_RANGE4</definedName>
    <definedName name="RANGE5">'[15]Анализ'!$E$100:$E$106,'[15]Анализ'!$E$96:$E$98</definedName>
    <definedName name="RANGE8">'[15]Анализ'!$E$144:$E$144,'[15]Анализ'!$E$141:$E$142</definedName>
    <definedName name="REG">'[19]TEHSHEET'!$B$2:$B$86</definedName>
    <definedName name="REG_ET">#REF!</definedName>
    <definedName name="REG_PROT">'[7]regs'!$H$18:$H$23,'[7]regs'!$H$25:$H$26,'[7]regs'!$H$28:$H$28,'[7]regs'!$H$30:$H$32,'[7]regs'!$H$35:$H$39,'[7]regs'!$H$46:$H$46,'[7]regs'!$H$13:$H$16</definedName>
    <definedName name="REGcom">#REF!</definedName>
    <definedName name="REGION">'[18]Лист1'!$B$3:$B$91</definedName>
    <definedName name="REGUL">#REF!</definedName>
    <definedName name="rgk">'[10]FST5'!$G$214:$G$217,'[10]FST5'!$G$219:$G$224,'[10]FST5'!$G$226,'[10]FST5'!$G$228,'[10]FST5'!$G$230,'[10]FST5'!$G$232,'[10]FST5'!$G$197:$G$212</definedName>
    <definedName name="SAVE_BTN">#REF!</definedName>
    <definedName name="SBT_ET">#REF!</definedName>
    <definedName name="SBT_PROT">#REF!,#REF!,#REF!,#REF!,P1_SBT_PROT</definedName>
    <definedName name="SBTcom">'[7]Справочник'!$B$15:$D$16,'[7]Справочник'!$B$18:$E$18</definedName>
    <definedName name="sbyt">'[10]FST5'!$G$70:$G$75,'[10]FST5'!$G$77:$G$78,'[10]FST5'!$G$80:$G$83,'[10]FST5'!$G$85,'[10]FST5'!$G$87:$G$91,'[10]FST5'!$G$93,'[10]FST5'!$G$95:$G$97,'[10]FST5'!$G$52:$G$68</definedName>
    <definedName name="scope">#REF!</definedName>
    <definedName name="SCOPE_16_PRT">P1_SCOPE_16_PRT,P2_SCOPE_16_PRT</definedName>
    <definedName name="SCOPE_17.1_PRT">'[16]17.1'!$D$14:$F$17,'[16]17.1'!$D$19:$F$22,'[16]17.1'!$I$9:$I$12,'[16]17.1'!$I$14:$I$17,'[16]17.1'!$I$19:$I$22,'[16]17.1'!$D$9:$F$12</definedName>
    <definedName name="SCOPE_17_PRT">'[16]17'!$J$39:$M$41,'[16]17'!$E$43:$H$51,'[16]17'!$J$43:$M$51,'[16]17'!$E$54:$H$56,'[16]17'!$E$58:$H$66,'[16]17'!$E$69:$M$81,'[16]17'!$E$9:$H$11,P1_SCOPE_17_PRT</definedName>
    <definedName name="SCOPE_2">#REF!</definedName>
    <definedName name="SCOPE_24_LD">'[16]24'!$E$8:$J$47,'[16]24'!$E$49:$J$66</definedName>
    <definedName name="SCOPE_24_PRT">'[16]24'!$E$41:$I$41,'[16]24'!$E$34:$I$34,'[16]24'!$E$36:$I$36,'[16]24'!$E$43:$I$43</definedName>
    <definedName name="SCOPE_25_PRT">'[16]25'!$E$20:$I$20,'[16]25'!$E$34:$I$34,'[16]25'!$E$41:$I$41,'[16]25'!$E$8:$I$10</definedName>
    <definedName name="SCOPE_4_PRT">'[16]4'!$Z$27:$AC$31,'[16]4'!$F$14:$I$20,P1_SCOPE_4_PRT,P2_SCOPE_4_PRT</definedName>
    <definedName name="SCOPE_5_PRT">'[16]5'!$Z$27:$AC$31,'[16]5'!$F$14:$I$21,P1_SCOPE_5_PRT,P2_SCOPE_5_PRT</definedName>
    <definedName name="scope_all">#REF!,#REF!,#REF!,#REF!,P1_scope_all</definedName>
    <definedName name="SCOPE_CORR">#REF!,#REF!,#REF!,#REF!,#REF!,P1_SCOPE_CORR,P2_SCOPE_CORR</definedName>
    <definedName name="SCOPE_CPR">#REF!</definedName>
    <definedName name="SCOPE_ESOLD">#REF!</definedName>
    <definedName name="SCOPE_ETALON2">#REF!</definedName>
    <definedName name="SCOPE_F1_PRT">'[16]Ф-1 (для АО-энерго)'!$D$86:$E$95,P1_SCOPE_F1_PRT,P2_SCOPE_F1_PRT,P3_SCOPE_F1_PRT,P4_SCOPE_F1_PRT</definedName>
    <definedName name="SCOPE_F2_PRT">'[16]Ф-2 (для АО-энерго)'!$C$5:$D$5,'[16]Ф-2 (для АО-энерго)'!$C$52:$C$57,'[16]Ф-2 (для АО-энерго)'!$D$57:$G$57,P1_SCOPE_F2_PRT,P2_SCOPE_F2_PRT</definedName>
    <definedName name="SCOPE_FLOAD">'[7]Рег генер'!$F$13:$F$28,P1_SCOPE_FLOAD</definedName>
    <definedName name="SCOPE_FORM46_EE1">#REF!</definedName>
    <definedName name="SCOPE_FORM46_EE1_ZAG_KOD">#REF!</definedName>
    <definedName name="SCOPE_FORM46_EE1_ZAG_NAME">#REF!</definedName>
    <definedName name="SCOPE_FRML">'[7]Рег генер'!$F$46:$F$46,'[7]Рег генер'!$F$13:$F$16,P1_SCOPE_FRML</definedName>
    <definedName name="SCOPE_FRML1">#REF!</definedName>
    <definedName name="SCOPE_FRML2">#REF!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'[20]Стоимость ЭЭ'!$G$111:$AN$113,'[20]Стоимость ЭЭ'!$G$93:$AN$95,'[20]Стоимость ЭЭ'!$G$51:$AN$53</definedName>
    <definedName name="SCOPE_MO">'[21]Справочники'!$K$6:$K$742,'[21]Справочники'!#REF!</definedName>
    <definedName name="SCOPE_MUPS">'[21]Свод'!#REF!,'[21]Свод'!#REF!</definedName>
    <definedName name="SCOPE_MUPS_NAMES">'[21]Свод'!#REF!,'[21]Свод'!#REF!</definedName>
    <definedName name="SCOPE_NALOG">'[22]Справочники'!$R$3:$R$4</definedName>
    <definedName name="SCOPE_ORE">#REF!</definedName>
    <definedName name="SCOPE_OUTD">'[10]FST5'!$G$23:$G$30,'[10]FST5'!$G$32:$G$35,'[10]FST5'!$G$37,'[10]FST5'!$G$39:$G$45,'[10]FST5'!$G$47,'[10]FST5'!$G$49,'[10]FST5'!$G$5:$G$21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'[23]TEHSHEET'!$M$5:$M$93</definedName>
    <definedName name="SCOPE_REGLD">#REF!</definedName>
    <definedName name="SCOPE_RG">#REF!</definedName>
    <definedName name="SCOPE_SBTLD">#REF!</definedName>
    <definedName name="SCOPE_SETLD">#REF!</definedName>
    <definedName name="SCOPE_SPR_PRT">'[16]Справочники'!$D$21:$J$22,'[16]Справочники'!$E$13:$I$14,'[16]Справочники'!$F$27:$H$28</definedName>
    <definedName name="SCOPE_SS">#REF!,#REF!,#REF!,#REF!,#REF!,#REF!</definedName>
    <definedName name="SCOPE_SS2">#REF!</definedName>
    <definedName name="SCOPE_SV_LD1">'[16]свод'!$E$104:$M$104,'[16]свод'!$E$106:$M$117,'[16]свод'!$E$120:$M$121,'[16]свод'!$E$123:$M$127,'[16]свод'!$E$10:$M$68,P1_SCOPE_SV_LD1</definedName>
    <definedName name="SCOPE_SV_PRT">P1_SCOPE_SV_PRT,P2_SCOPE_SV_PRT,P3_SCOPE_SV_PRT</definedName>
    <definedName name="SCOPE_SVOD">'[7]Свод'!$J$45,'[7]Свод'!$D$5:$J$42</definedName>
    <definedName name="SCOPE_TP">'[10]FST5'!$L$12:$L$23,'[10]FST5'!$L$5:$L$8</definedName>
    <definedName name="scope1">#REF!</definedName>
    <definedName name="scope2">#REF!</definedName>
    <definedName name="SET_ET">#REF!</definedName>
    <definedName name="SET_PROT">'[7]сети'!$G$17:$T$21,'[7]сети'!$G$14:$T$15,'[7]сети'!$G$11:$T$12,'[7]сети'!$G$8:$T$9,'[7]сети'!$G$47:$T$50,P1_SET_PROT</definedName>
    <definedName name="SET_PRT">'[7]сети'!$G$39:$T$39,'[7]сети'!$G$41:$T$43,'[7]сети'!$G$47:$T$50,'[7]сети'!$G$8:$T$9,P1_SET_PRT</definedName>
    <definedName name="SETcom">'[7]Справочник'!$B$15:$D$16,'[7]Справочник'!$B$18:$E$18,'[7]Справочник'!#REF!</definedName>
    <definedName name="Sheet2?prefix?">"H"</definedName>
    <definedName name="SPR_GES_ET">#REF!</definedName>
    <definedName name="SPR_GRES_ET">#REF!</definedName>
    <definedName name="SPR_OTH_ET">#REF!</definedName>
    <definedName name="SPR_PROT">'[7]Справочники'!#REF!,'[7]Справочники'!#REF!</definedName>
    <definedName name="SPR_TES_ET">#REF!</definedName>
    <definedName name="SPRAV_PROT">'[21]Справочники'!$E$6,'[21]Справочники'!$D$11:$D$902,'[21]Справочники'!$E$3</definedName>
    <definedName name="sq">#REF!</definedName>
    <definedName name="sub_22002" localSheetId="6">'Ф. 2.2'!$A$8</definedName>
    <definedName name="sub_22005" localSheetId="6">'Ф. 2.2'!$A$16</definedName>
    <definedName name="sub_22006" localSheetId="6">'Ф. 2.2'!$A$19</definedName>
    <definedName name="sub_22007" localSheetId="6">'Ф. 2.2'!$A$25</definedName>
    <definedName name="T0?Data">'[17]Анализ'!$I$14:$I$18,P1_T0?Data</definedName>
    <definedName name="T10?Data">P1_T10?Data</definedName>
    <definedName name="T2.1?Protection">P6_T2.1?Protection</definedName>
    <definedName name="T2?Data">'[24]2'!$C$54:$G$56,'[24]2'!$C$6:$G$52</definedName>
    <definedName name="T2?Protection">P1_T2?Protection,P2_T2?Protection</definedName>
    <definedName name="T2_DiapProt">P1_T2_DiapProt,P2_T2_DiapProt</definedName>
    <definedName name="T2_Protect">'[24]2'!$C$15:$G$16,'[24]2'!$C$18:$G$22,'[24]2'!$C$25:$G$28,'[24]2'!$C$30:$G$32,'[24]2'!$C$34:$G$40,'[24]2'!$C$42:$G$48,'[24]2'!$C$54:$G$56,'[24]2'!$C$9:$G$13</definedName>
    <definedName name="T25?Data">P1_T25?Data,P2_T25?Data</definedName>
    <definedName name="T4?axis?R?ВРАС">'[24]3'!$C$10:$G$11,'[24]3'!$C$29:$G$30,'[24]3'!$C$37:$G$38,'[24]3'!$C$21:$G$22</definedName>
    <definedName name="T4?axis?R?ВРАС?">'[24]3'!$B$10:$B$11,'[24]3'!$B$29:$B$30,'[24]3'!$B$37:$B$38,'[24]3'!$B$21:$B$22</definedName>
    <definedName name="T4?Data">'[24]3'!$C$14:$G$19,'[24]3'!$C$21:$G$22,'[24]3'!$C$25:$G$27,'[24]3'!$C$29:$G$30,'[24]3'!$C$33:$G$35,'[24]3'!$C$37:$G$38,'[24]3'!$C$6:$G$8,'[24]3'!$C$10:$G$11</definedName>
    <definedName name="T4_Protect">'[24]3'!$B$10:$G$11,'[24]3'!$C$15:$G$18,'[24]3'!$B$21:$G$22,'[24]3'!$C$26:$G$26,'[24]3'!$B$29:$G$30,'[24]3'!$C$34:$G$34,'[24]3'!$B$37:$G$38,'[24]3'!$C$7:$G$7</definedName>
    <definedName name="T5_Protect">'[24]4'!$C$18:$G$18,'[24]4'!$C$6:$G$16</definedName>
    <definedName name="T6?Data">'[24]5'!$C$6:$C$9,'[24]5'!$D$6:$E$10,'[24]5'!$B$6:$B$10</definedName>
    <definedName name="T6?unit?ММКБ">'[24]5'!$D$6:$D$10,'[24]5'!$B$6:$B$10</definedName>
    <definedName name="T8?axis?R?ВОБР">'[24]6'!$C$11:$R$14,'[24]6'!$C$9:$R$9</definedName>
    <definedName name="T8?axis?R?ВОБР?">'[24]6'!$B$11:$B$14,'[24]6'!$B$9</definedName>
    <definedName name="T8?Data">'[24]6'!$C$11:$R$14,'[24]6'!$C$9:$R$9</definedName>
    <definedName name="Table">#REF!</definedName>
    <definedName name="TARIFF">#REF!,#REF!</definedName>
    <definedName name="TARIFF2">'[12]Анализ'!#REF!</definedName>
    <definedName name="TARIFF3">#REF!</definedName>
    <definedName name="TARIFFS">'[11]Анализ'!$D$16:$E$22,'[11]Анализ'!$H$16:$H$22</definedName>
    <definedName name="TES_DATA">#REF!</definedName>
    <definedName name="TOTAL">P1_TOTAL,P2_TOTAL,P3_TOTAL,P4_TOTAL,P5_TOTAL</definedName>
    <definedName name="TOTAL1">'[15]Анализ'!$G$151:$G$154,P1_TOTAL1,P2_TOTAL1,P3_TOTAL1,P4_TOTAL1,P5_TOTAL1,P6_TOTAL1</definedName>
    <definedName name="TTT">#REF!</definedName>
    <definedName name="UPDATE_BTN">#REF!</definedName>
    <definedName name="VDOC">#REF!</definedName>
    <definedName name="VOLUMES">#REF!</definedName>
    <definedName name="VOLUMES2">#REF!,#REF!</definedName>
    <definedName name="Year">#REF!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'[27]Март2006.23-1'!#REF!</definedName>
    <definedName name="А1">#REF!</definedName>
    <definedName name="А60">'[27]Март2006.23-1'!#REF!</definedName>
    <definedName name="а61">'[28]Март2006.23-1'!#REF!</definedName>
    <definedName name="БС">'[25]Справочники'!$A$4:$A$6</definedName>
    <definedName name="вит">#REF!</definedName>
    <definedName name="ддд">#REF!</definedName>
    <definedName name="ДРУГОЕ">'[26]Справочники'!$A$26:$A$28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">#REF!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_xlnm.Print_Area" localSheetId="3">'Ф. 1.1.'!$A$1:$D$24</definedName>
    <definedName name="_xlnm.Print_Area" localSheetId="11">'Ф. 4.1.'!#REF!</definedName>
    <definedName name="_xlnm.Print_Area" localSheetId="12">'Ф.4.2 '!#REF!</definedName>
    <definedName name="ОРГ">#REF!</definedName>
    <definedName name="ОРГАНИЗАЦИЯ">#REF!</definedName>
    <definedName name="ПЭ">'[26]Справочники'!$A$10:$A$12</definedName>
    <definedName name="РГК">'[26]Справочники'!$A$4:$A$4</definedName>
    <definedName name="УГОЛЬ">'[26]Справочники'!$A$19:$A$21</definedName>
    <definedName name="форма">#REF!</definedName>
    <definedName name="ФОРМА1">#REF!</definedName>
    <definedName name="цена">'[29]4.элэн'!#REF!</definedName>
  </definedNames>
  <calcPr fullCalcOnLoad="1"/>
</workbook>
</file>

<file path=xl/sharedStrings.xml><?xml version="1.0" encoding="utf-8"?>
<sst xmlns="http://schemas.openxmlformats.org/spreadsheetml/2006/main" count="483" uniqueCount="281">
  <si>
    <t>Наименование электросетевой организации</t>
  </si>
  <si>
    <t>№</t>
  </si>
  <si>
    <t>Обосновывающие данные для расчёта*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</si>
  <si>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</si>
  <si>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организации, шт.</t>
  </si>
  <si>
    <t>Т пр</t>
  </si>
  <si>
    <t xml:space="preserve"> Зам. финансового директора                                                     О.А. Корешкова</t>
  </si>
  <si>
    <t>Форма 1.2 - Расчет показателя средней продолжительности прекращений передачи электрической энергии</t>
  </si>
  <si>
    <t>Суммарная продолжительность прекращений передачи электрической энергии, час (Т пр)</t>
  </si>
  <si>
    <t>Показатель средней продолжительности прекращений передачи электрической энергии (П п)</t>
  </si>
  <si>
    <t xml:space="preserve"> Наименование территориальной сетевой организации</t>
  </si>
  <si>
    <t>Наименование параметра (критерия), характеризующего индикатор</t>
  </si>
  <si>
    <t>Значение</t>
  </si>
  <si>
    <t>Ф/П*100, %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</si>
  <si>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</si>
  <si>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</si>
  <si>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</si>
  <si>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</si>
  <si>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</si>
  <si>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терр. сетевой организацией в установленном порядке организационно- распорядительных докум-в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</si>
  <si>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</si>
  <si>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потреб-й услуг, шт.</t>
  </si>
  <si>
    <t>б) наличие положения о деятельности структурного подразделения по работе с заявителями и потребителями услуг</t>
  </si>
  <si>
    <t>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</si>
  <si>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</si>
  <si>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</si>
  <si>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</si>
  <si>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</si>
  <si>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</t>
  </si>
  <si>
    <t>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</si>
  <si>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</si>
  <si>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</si>
  <si>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</si>
  <si>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</si>
  <si>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</si>
  <si>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</si>
  <si>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</si>
  <si>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</si>
  <si>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</si>
  <si>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</si>
  <si>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</si>
  <si>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</si>
  <si>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Зам. финансового директора                              О.А. Корешкова</t>
  </si>
  <si>
    <t>Наименование территориальной сетевой организации</t>
  </si>
  <si>
    <t>Наименование параметра (показателя), характеризующего индикатор</t>
  </si>
  <si>
    <t>Ф/П*100,%</t>
  </si>
  <si>
    <t>Зависимость</t>
  </si>
  <si>
    <t>Оценочный балл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</si>
  <si>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</si>
  <si>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</si>
  <si>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</si>
  <si>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</si>
  <si>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</si>
  <si>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</si>
  <si>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</si>
  <si>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</si>
  <si>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</si>
  <si>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</si>
  <si>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</si>
  <si>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</si>
  <si>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</si>
  <si>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</si>
  <si>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Зам. финансового директора                                          О.А. Корешкова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</si>
  <si>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</si>
  <si>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</si>
  <si>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</si>
  <si>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</si>
  <si>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</si>
  <si>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</si>
  <si>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</si>
  <si>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</si>
  <si>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</si>
  <si>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</si>
  <si>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</si>
  <si>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</si>
  <si>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</si>
  <si>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</si>
  <si>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</si>
  <si>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</si>
  <si>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</si>
  <si>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результативность обратной связи</t>
  </si>
  <si>
    <t xml:space="preserve">2.3. Количество обращений, связанных с неудовлетворительностью принятыми мерами, указанными в п. 2.2. настоящей формы, поступивших от потребителей услуг в течение 30 рабочих дней после завершения мероприятий. Указанных в п. 2.2. , в процентах от общего количества поступивших обращений </t>
  </si>
  <si>
    <t>в) системы автоинформирования, шт. на 1000 потребителей услуг</t>
  </si>
  <si>
    <t>N пп</t>
  </si>
  <si>
    <t>Наименование</t>
  </si>
  <si>
    <t>Число, шт.</t>
  </si>
  <si>
    <t>1.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</si>
  <si>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</t>
  </si>
  <si>
    <t>2.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</si>
  <si>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</si>
  <si>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</si>
  <si>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</si>
  <si>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</t>
  </si>
  <si>
    <t xml:space="preserve">Общее число заявок на технологическое присоединение к сети, поданных заявителями в соответствующий расчетный период, в десятках шт. </t>
  </si>
  <si>
    <t>N</t>
  </si>
  <si>
    <t>Наименование показателя</t>
  </si>
  <si>
    <t>N формулы Методических указаний</t>
  </si>
  <si>
    <t>Показатель средней продолжительности прекращений передачи электрической энергии,   П_п</t>
  </si>
  <si>
    <t>(1)</t>
  </si>
  <si>
    <t>Показатель уровня качества осуществляемого технологического присоединения,  П_тпр</t>
  </si>
  <si>
    <t>(2.1)</t>
  </si>
  <si>
    <t>3.</t>
  </si>
  <si>
    <t>Показатель уровня качества обслуживания потребителей услуг территориальными сетевыми организациями, П_тсо</t>
  </si>
  <si>
    <t>(3.2)</t>
  </si>
  <si>
    <t>4.</t>
  </si>
  <si>
    <t>Плановое значение показателя П_п, П(пл)_п</t>
  </si>
  <si>
    <t>(4), (4.1)</t>
  </si>
  <si>
    <t>5.</t>
  </si>
  <si>
    <t>Плановое значение показателя П_тпр, П(пл)_тпр</t>
  </si>
  <si>
    <t>6.</t>
  </si>
  <si>
    <t>Плановое значение показателя П_тсо, П(пл)_тсо</t>
  </si>
  <si>
    <t>7.</t>
  </si>
  <si>
    <t>Оценка достижения показателя уровня надежности оказываемых услуг, К_над</t>
  </si>
  <si>
    <t xml:space="preserve">п. 5.1 </t>
  </si>
  <si>
    <t>8.</t>
  </si>
  <si>
    <t>Оценка достижения показателя уровня качества оказываемых услуг, К_кач (организации по управлению единой национальной (общероссийской) электрической сетью)</t>
  </si>
  <si>
    <t>9.</t>
  </si>
  <si>
    <t>Оценка достижения показателя уровня качества оказываемых услуг, К_кач1 (для территориальной сетевой организации)</t>
  </si>
  <si>
    <t>10.</t>
  </si>
  <si>
    <t>Оценка достижения показателя уровня качества оказываемых услуг, К_кач2 (для территориальной сетевой организации)</t>
  </si>
  <si>
    <t>Зам. финансового директора                               О.А. Корешкова</t>
  </si>
  <si>
    <t>N формулы Методических указаний</t>
  </si>
  <si>
    <t>1. коэффициент значимости показателя уровня надежности оказываемых услуг, альфа</t>
  </si>
  <si>
    <t>2. коэффициент значимости показателя уровня качества оказываемых услуг, бета</t>
  </si>
  <si>
    <t>3. коэффициент значимости показателя уровня качества оказываемых услуг, бета1</t>
  </si>
  <si>
    <t>4. коэффициент значимости показателя уровня качества оказываемых услуг, бета2</t>
  </si>
  <si>
    <t>5. оценка достижения показателя уровня надежности оказываемых услуг, К_над</t>
  </si>
  <si>
    <t>6. оценка достижения показателя уровня качества оказываемых услуг, К_кач</t>
  </si>
  <si>
    <t>7. оценка достижения показателя уровня качества оказываемых услуг, К_кач1</t>
  </si>
  <si>
    <t>8. оценка достижения показателя уровня качества оказываемых услуг, К_кач2</t>
  </si>
  <si>
    <t>9. обобщенный показатель уровня надежности и качества оказываемых услуг, Коб</t>
  </si>
  <si>
    <t>Плановые значения на долгосрочный период регулирования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</si>
  <si>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</si>
  <si>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</si>
  <si>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Отчет по фактическим и плановым значениям показателей надежности и качества</t>
  </si>
  <si>
    <t>Показатель уровня надежности оказываемых услуг(Пп)</t>
  </si>
  <si>
    <t>АО "Кисловодская сетевая компания"</t>
  </si>
  <si>
    <t>КЛ</t>
  </si>
  <si>
    <t>Форма 8.3 – Расчет индикативного показателя уровня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t>
  </si>
  <si>
    <t>№ пп</t>
  </si>
  <si>
    <t>Наименование составляющей показателя</t>
  </si>
  <si>
    <t>Метод определения</t>
  </si>
  <si>
    <r>
      <t>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</si>
  <si>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</si>
  <si>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</si>
  <si>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</si>
  <si>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r>
      <t>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</si>
  <si>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Максимальное за расчетный период регулирования число точек поставки электросетевой организации, шт.</t>
  </si>
  <si>
    <r>
      <t>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</si>
  <si>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Средняя продолжительность нарушения электроснабжения потребителей (         ), час.</t>
  </si>
  <si>
    <r>
      <t>4.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</si>
  <si>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Средняя частота прерывания электроснабжения потребителей (         ), шт.</t>
  </si>
  <si>
    <t>Зам. финансового директора                                                            О.А. Корешкова</t>
  </si>
  <si>
    <t>Зам. финансового директора                                                       О.А. Корешкова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</si>
  <si>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</si>
  <si>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</si>
  <si>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</si>
  <si>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АО «Кисловодская сетевая компания"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</si>
  <si>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</si>
  <si>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</si>
  <si>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</si>
  <si>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</si>
  <si>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</si>
  <si>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</si>
  <si>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</si>
  <si>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</si>
  <si>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</si>
  <si>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</si>
  <si>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</si>
  <si>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</si>
  <si>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</si>
  <si>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</si>
  <si>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</si>
  <si>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</si>
  <si>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</si>
  <si>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</si>
  <si>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</si>
  <si>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</si>
  <si>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</si>
  <si>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</si>
  <si>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</si>
  <si>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</si>
  <si>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</si>
  <si>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</si>
  <si>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</si>
  <si>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</si>
  <si>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</si>
  <si>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</si>
  <si>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</si>
  <si>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</si>
  <si>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</si>
  <si>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</si>
  <si>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10 (10.5)</t>
  </si>
  <si>
    <t>В</t>
  </si>
  <si>
    <t>3.4.8</t>
  </si>
  <si>
    <t>4.4</t>
  </si>
  <si>
    <t>АО "Городские электрические сети"</t>
  </si>
  <si>
    <t>4.1</t>
  </si>
  <si>
    <t>ИТОГО</t>
  </si>
  <si>
    <t>Журнал учета данных ф. 8.1. январь</t>
  </si>
  <si>
    <t>Журнал учета данных ф. 8.1. февраль</t>
  </si>
  <si>
    <t>Журнал учета данных ф. 8.1. март</t>
  </si>
  <si>
    <t>Журнал учета данных ф. 8.1. апрель</t>
  </si>
  <si>
    <t>Журнал учета данных ф. 8.1. май</t>
  </si>
  <si>
    <t>Журнал учета данных ф. 8.1. июнь</t>
  </si>
  <si>
    <t>Журнал учета данных ф. 8.1. июль</t>
  </si>
  <si>
    <t>Журнал учета данных ф. 8.1. август</t>
  </si>
  <si>
    <t>Журнал учета данных ф. 8.1. сентябрь</t>
  </si>
  <si>
    <t>Журнал учета данных ф. 8.1. октябрь</t>
  </si>
  <si>
    <t>Журнал учета данных ф. 8.1. ноябрь</t>
  </si>
  <si>
    <t>Журнал учета данных ф. 8.1. декабрь</t>
  </si>
  <si>
    <t xml:space="preserve">Начальник ОДС                                                                                        С.А. Подлипенцев                                        </t>
  </si>
  <si>
    <t>Фактическое значение показателя за отчетный год 2020</t>
  </si>
  <si>
    <t>за 2020 год</t>
  </si>
  <si>
    <t>КЛ10кВ РП-6- Парковая Ф-118</t>
  </si>
  <si>
    <t>00,10 2020.01.31</t>
  </si>
  <si>
    <t>00,45 2020.01.31</t>
  </si>
  <si>
    <t>А</t>
  </si>
  <si>
    <t>КЛ10кВ ТП-144-ТП-326</t>
  </si>
  <si>
    <t>10,30 2020.03.24</t>
  </si>
  <si>
    <t>11,20 2020.03.24</t>
  </si>
  <si>
    <t>ТП 10 (10.5) кВ ТП- 296,144,83,75,128,154,8,274,172</t>
  </si>
  <si>
    <t>КЛ10кВ ТП-228-ТП-103</t>
  </si>
  <si>
    <t>15,40 2020.04.06</t>
  </si>
  <si>
    <t>16,20 2020.04.06</t>
  </si>
  <si>
    <t>ТП 10 (10.5) кВ ТП-103,228,147,55,69,60,270</t>
  </si>
  <si>
    <t>3.4.8.5</t>
  </si>
  <si>
    <t>КЛ10кВ ТП-255 -ТП-163</t>
  </si>
  <si>
    <t>01,03 2020.05.13</t>
  </si>
  <si>
    <t>02,15 2020.05.13</t>
  </si>
  <si>
    <t>КЛ10кВ ТП-163-ТП-333</t>
  </si>
  <si>
    <t>07,05 2020.07.31</t>
  </si>
  <si>
    <t>07,30 2020.07.31</t>
  </si>
  <si>
    <t>ТП 10 (10.5) кВ ТП-163,333,334</t>
  </si>
  <si>
    <t>КЛ10кВ ТП-207-ТП-139</t>
  </si>
  <si>
    <t>14,50 2020.08.03</t>
  </si>
  <si>
    <t>15,30 2020.08.03</t>
  </si>
  <si>
    <t>ТП 207, 139, 269, 305, 136, 139, 324</t>
  </si>
  <si>
    <t>КЛ 10 кВ ТП -43-ТП -48</t>
  </si>
  <si>
    <t>14,30 2020.08.04</t>
  </si>
  <si>
    <t>15,15 2020.08.04</t>
  </si>
  <si>
    <t>ТП 43,48, 47, 79, 196</t>
  </si>
  <si>
    <t>4.3</t>
  </si>
  <si>
    <t>КЛ10кВ РП-1-п/ст "Зеленогорская" Ф-111</t>
  </si>
  <si>
    <t>13,07 2020.09.18</t>
  </si>
  <si>
    <t>14,35 2020.09.18</t>
  </si>
  <si>
    <t>КЛ10кВ ТП-87-ТП-231</t>
  </si>
  <si>
    <t>18,20 2020.10.29</t>
  </si>
  <si>
    <t>18,55 2020.10.29</t>
  </si>
  <si>
    <t>КЛ 10 (10.5) кВ тп-231,232,87,223,96,203</t>
  </si>
  <si>
    <t>КЛ10кВ ТП-89-ТП-158</t>
  </si>
  <si>
    <t>09,15 2020.11.02</t>
  </si>
  <si>
    <t>10,00 2020.11.02</t>
  </si>
  <si>
    <t>ТП 10 (10.5) кВ ТП- 158,77,6,159,227,89,27,254</t>
  </si>
  <si>
    <t>Форма 1.1 - Журнал учёта текущей информации о прекращении передачи электрической энергии для потребителей  услуг электросетевой организации за 2020 год</t>
  </si>
  <si>
    <t>факт 2020 г.</t>
  </si>
  <si>
    <r>
      <t xml:space="preserve">Максимальное за расчетный период  </t>
    </r>
    <r>
      <rPr>
        <b/>
        <sz val="12"/>
        <rFont val="Times New Roman"/>
        <family val="1"/>
      </rPr>
      <t>2020 г</t>
    </r>
    <r>
      <rPr>
        <sz val="12"/>
        <rFont val="Times New Roman"/>
        <family val="1"/>
      </rPr>
      <t xml:space="preserve"> число точек присоединения, (N тп)</t>
    </r>
  </si>
  <si>
    <t>Форма 2.2. - Расчет значения индикатора исполнительности за 2020г.</t>
  </si>
  <si>
    <r>
      <t xml:space="preserve">фактическое (Ф) </t>
    </r>
    <r>
      <rPr>
        <b/>
        <sz val="10"/>
        <rFont val="Times New Roman"/>
        <family val="1"/>
      </rPr>
      <t>2020г</t>
    </r>
  </si>
  <si>
    <r>
      <t>плановое (П)</t>
    </r>
    <r>
      <rPr>
        <b/>
        <sz val="10"/>
        <rFont val="Times New Roman"/>
        <family val="1"/>
      </rPr>
      <t xml:space="preserve"> 2020г</t>
    </r>
  </si>
  <si>
    <t>Форма 2.3 - Расчет значения индикатора результативности обратной связи за 2020г</t>
  </si>
  <si>
    <r>
      <t>плановое (П)</t>
    </r>
    <r>
      <rPr>
        <b/>
        <sz val="10"/>
        <rFont val="Times New Roman"/>
        <family val="1"/>
      </rPr>
      <t xml:space="preserve"> 2020 г</t>
    </r>
  </si>
  <si>
    <t xml:space="preserve">Форма 3.1. - Отчетные  данные  для расчета значения  показателя  качества рассмотрения  заявок на технологическое присоединение к  сети  в  период 2020 г.
</t>
  </si>
  <si>
    <t>Форма 2.1 - Расчет значения индикатора информативности  на 2020г</t>
  </si>
  <si>
    <t xml:space="preserve">Форма 3.2. - Отчетные  данные  для расчета значения  показателя  качества исполнения  договоров об  осуществлении  технологического  присоединения заявителей к сети, в период 2020 г.
</t>
  </si>
  <si>
    <t xml:space="preserve">Форма 3.3. - Отчетные  данные для расчета значения показателя  соблюдения
антимонопольного  законодательства  при   технологическом  присоединении
заявителей к электрическим сетям сетевой организации, в период  2020 г.
</t>
  </si>
  <si>
    <t>Форма 4.1 - Показатели уровня надежности и уровня качества оказываемых услуг электросетевой организации  за 2020г</t>
  </si>
  <si>
    <t>Форма 4.2. Расчет обобщенного показателя уровня надежности и качества оказываемых услуг за 2020г</t>
  </si>
  <si>
    <t>2020.01.31</t>
  </si>
  <si>
    <t>4.14.4.4</t>
  </si>
  <si>
    <t>2020.03.24</t>
  </si>
  <si>
    <t>2020.04.06</t>
  </si>
  <si>
    <t>4.12</t>
  </si>
  <si>
    <t>2020.05.13</t>
  </si>
  <si>
    <t>2020.07.31</t>
  </si>
  <si>
    <t>2020.08.04</t>
  </si>
  <si>
    <t>2020.08.03</t>
  </si>
  <si>
    <t>2020.09.18</t>
  </si>
  <si>
    <t>4.4.4.12</t>
  </si>
  <si>
    <t>2020.10.29</t>
  </si>
  <si>
    <t>2020.11.02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</si>
</sst>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_-* #,##0.00_р_._-;\-* #,##0.00_р_._-;_-* &quot;-&quot;_р_._-;_-@_-"/>
    <numFmt numFmtId="176" formatCode="_-* #,##0_р_._-;\-* #,##0_р_._-;_-* &quot;-&quot;??_р_._-;_-@_-"/>
    <numFmt numFmtId="177" formatCode="_-* #,##0.000_р_._-;\-* #,##0.000_р_._-;_-* &quot;-&quot;_р_._-;_-@_-"/>
    <numFmt numFmtId="178" formatCode="_-* #,##0.000_р_._-;\-* #,##0.000_р_._-;_-* &quot;-&quot;???_р_._-;_-@_-"/>
    <numFmt numFmtId="179" formatCode="&quot;$&quot;#,##0_);[Red]\(&quot;$&quot;#,##0\)"/>
    <numFmt numFmtId="180" formatCode="General_)"/>
    <numFmt numFmtId="181" formatCode="_-* #,##0.000_р_._-;\-* #,##0.000_р_._-;_-* &quot;-&quot;??_р_._-;_-@_-"/>
    <numFmt numFmtId="182" formatCode="[$-FC19]d\ mmmm\ yyyy\ &quot;г.&quot;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%"/>
    <numFmt numFmtId="189" formatCode="0.0000%"/>
    <numFmt numFmtId="190" formatCode="0.0%"/>
    <numFmt numFmtId="191" formatCode="_-* #,##0.0000_р_._-;\-* #,##0.0000_р_._-;_-* &quot;-&quot;??_р_._-;_-@_-"/>
    <numFmt numFmtId="192" formatCode="_-* #,##0.0000_р_._-;\-* #,##0.0000_р_._-;_-* &quot;-&quot;????_р_._-;_-@_-"/>
    <numFmt numFmtId="193" formatCode="0.000"/>
    <numFmt numFmtId="194" formatCode="_-* #,##0.0_р_._-;\-* #,##0.0_р_._-;_-* &quot;-&quot;??_р_._-;_-@_-"/>
    <numFmt numFmtId="195" formatCode="0.00000000"/>
    <numFmt numFmtId="196" formatCode="0.0000000"/>
    <numFmt numFmtId="197" formatCode="0.000000"/>
    <numFmt numFmtId="198" formatCode="h:mm;@"/>
  </numFmts>
  <fonts count="81">
    <font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name val="MS Sans Serif"/>
      <family val="2"/>
    </font>
    <font>
      <sz val="9.5"/>
      <name val="MS Sans Serif"/>
      <family val="2"/>
    </font>
    <font>
      <sz val="8"/>
      <name val="Helv"/>
      <family val="0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i/>
      <sz val="9"/>
      <name val="HelvDL"/>
      <family val="0"/>
    </font>
    <font>
      <u val="single"/>
      <sz val="10"/>
      <color indexed="36"/>
      <name val="Arial Cyr"/>
      <family val="0"/>
    </font>
    <font>
      <sz val="9"/>
      <name val="HelvDL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10"/>
      <name val="Helv"/>
      <family val="0"/>
    </font>
    <font>
      <sz val="9"/>
      <color indexed="10"/>
      <name val="Arial"/>
      <family val="2"/>
    </font>
    <font>
      <sz val="10"/>
      <name val="NTHarmonica"/>
      <family val="0"/>
    </font>
    <font>
      <b/>
      <sz val="9.5"/>
      <name val="MS Sans Serif"/>
      <family val="2"/>
    </font>
    <font>
      <sz val="9"/>
      <color indexed="17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sz val="9"/>
      <name val="Courier New"/>
      <family val="3"/>
    </font>
    <font>
      <sz val="7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sz val="14"/>
      <color indexed="8"/>
      <name val="Arial Narrow"/>
      <family val="2"/>
    </font>
    <font>
      <sz val="9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80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14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rgb="FF000000"/>
      <name val="Calibri"/>
      <family val="2"/>
    </font>
    <font>
      <sz val="9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0" fontId="0" fillId="0" borderId="1">
      <alignment/>
      <protection locked="0"/>
    </xf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80" fontId="15" fillId="6" borderId="1">
      <alignment/>
      <protection/>
    </xf>
    <xf numFmtId="4" fontId="16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top"/>
      <protection/>
    </xf>
    <xf numFmtId="0" fontId="38" fillId="0" borderId="0" applyNumberFormat="0" applyFont="0" applyFill="0" applyBorder="0" applyAlignment="0" applyProtection="0"/>
    <xf numFmtId="0" fontId="66" fillId="0" borderId="0">
      <alignment/>
      <protection/>
    </xf>
    <xf numFmtId="0" fontId="42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>
      <alignment vertical="top" wrapText="1"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19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7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34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9" fillId="0" borderId="0" xfId="73" applyNumberFormat="1" applyFont="1" applyFill="1" applyBorder="1" applyAlignment="1" applyProtection="1">
      <alignment vertical="top"/>
      <protection/>
    </xf>
    <xf numFmtId="0" fontId="39" fillId="0" borderId="0" xfId="73" applyNumberFormat="1" applyFont="1" applyFill="1" applyBorder="1" applyAlignment="1" applyProtection="1">
      <alignment vertical="center"/>
      <protection/>
    </xf>
    <xf numFmtId="0" fontId="42" fillId="0" borderId="8" xfId="73" applyNumberFormat="1" applyFont="1" applyFill="1" applyBorder="1" applyAlignment="1" applyProtection="1">
      <alignment horizontal="center" vertical="center" wrapText="1"/>
      <protection/>
    </xf>
    <xf numFmtId="0" fontId="43" fillId="0" borderId="8" xfId="73" applyNumberFormat="1" applyFont="1" applyFill="1" applyBorder="1" applyAlignment="1" applyProtection="1">
      <alignment horizontal="center" vertical="center"/>
      <protection/>
    </xf>
    <xf numFmtId="0" fontId="43" fillId="0" borderId="0" xfId="73" applyNumberFormat="1" applyFont="1" applyFill="1" applyBorder="1" applyAlignment="1" applyProtection="1">
      <alignment horizontal="center" vertical="top"/>
      <protection/>
    </xf>
    <xf numFmtId="0" fontId="42" fillId="0" borderId="8" xfId="73" applyNumberFormat="1" applyFont="1" applyFill="1" applyBorder="1" applyAlignment="1" applyProtection="1">
      <alignment horizontal="center" vertical="center"/>
      <protection/>
    </xf>
    <xf numFmtId="0" fontId="42" fillId="0" borderId="8" xfId="73" applyNumberFormat="1" applyFont="1" applyFill="1" applyBorder="1" applyAlignment="1" applyProtection="1">
      <alignment horizontal="left" vertical="center" indent="1"/>
      <protection/>
    </xf>
    <xf numFmtId="3" fontId="42" fillId="0" borderId="8" xfId="73" applyNumberFormat="1" applyFont="1" applyFill="1" applyBorder="1" applyAlignment="1" applyProtection="1">
      <alignment horizontal="center" vertical="center"/>
      <protection/>
    </xf>
    <xf numFmtId="0" fontId="39" fillId="0" borderId="0" xfId="73" applyFont="1" applyBorder="1" applyAlignment="1">
      <alignment vertical="center" wrapText="1"/>
    </xf>
    <xf numFmtId="0" fontId="39" fillId="0" borderId="0" xfId="73" applyFont="1" applyBorder="1" applyAlignment="1">
      <alignment vertical="top"/>
    </xf>
    <xf numFmtId="4" fontId="42" fillId="0" borderId="8" xfId="73" applyNumberFormat="1" applyFont="1" applyFill="1" applyBorder="1" applyAlignment="1" applyProtection="1">
      <alignment horizontal="center" vertical="center"/>
      <protection/>
    </xf>
    <xf numFmtId="0" fontId="42" fillId="0" borderId="0" xfId="73" applyNumberFormat="1" applyFont="1" applyFill="1" applyBorder="1" applyAlignment="1" applyProtection="1">
      <alignment vertical="center"/>
      <protection/>
    </xf>
    <xf numFmtId="0" fontId="42" fillId="0" borderId="0" xfId="73" applyNumberFormat="1" applyFont="1" applyFill="1" applyBorder="1" applyAlignment="1" applyProtection="1">
      <alignment horizontal="center" vertical="center"/>
      <protection/>
    </xf>
    <xf numFmtId="0" fontId="39" fillId="0" borderId="0" xfId="73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67" fillId="0" borderId="0" xfId="74" applyFont="1">
      <alignment/>
      <protection/>
    </xf>
    <xf numFmtId="0" fontId="68" fillId="0" borderId="0" xfId="74" applyFont="1" applyBorder="1" applyAlignment="1">
      <alignment horizontal="center"/>
      <protection/>
    </xf>
    <xf numFmtId="0" fontId="68" fillId="0" borderId="0" xfId="74" applyFont="1" applyFill="1" applyBorder="1" applyAlignment="1">
      <alignment horizontal="center"/>
      <protection/>
    </xf>
    <xf numFmtId="0" fontId="69" fillId="0" borderId="0" xfId="74" applyFont="1" applyAlignment="1">
      <alignment horizontal="center" vertical="center"/>
      <protection/>
    </xf>
    <xf numFmtId="0" fontId="69" fillId="0" borderId="8" xfId="74" applyFont="1" applyBorder="1" applyAlignment="1">
      <alignment horizontal="center" vertical="center" wrapText="1"/>
      <protection/>
    </xf>
    <xf numFmtId="0" fontId="69" fillId="0" borderId="8" xfId="74" applyFont="1" applyFill="1" applyBorder="1" applyAlignment="1">
      <alignment horizontal="center" vertical="center" wrapText="1"/>
      <protection/>
    </xf>
    <xf numFmtId="0" fontId="70" fillId="0" borderId="8" xfId="74" applyFont="1" applyBorder="1" applyAlignment="1">
      <alignment horizontal="justify" vertical="top" wrapText="1"/>
      <protection/>
    </xf>
    <xf numFmtId="0" fontId="70" fillId="0" borderId="8" xfId="74" applyFont="1" applyBorder="1" applyAlignment="1">
      <alignment horizontal="center" vertical="center" wrapText="1"/>
      <protection/>
    </xf>
    <xf numFmtId="0" fontId="70" fillId="0" borderId="8" xfId="74" applyFont="1" applyFill="1" applyBorder="1" applyAlignment="1">
      <alignment horizontal="center" vertical="center" wrapText="1"/>
      <protection/>
    </xf>
    <xf numFmtId="9" fontId="70" fillId="0" borderId="8" xfId="74" applyNumberFormat="1" applyFont="1" applyBorder="1" applyAlignment="1">
      <alignment horizontal="center" vertical="center" wrapText="1"/>
      <protection/>
    </xf>
    <xf numFmtId="10" fontId="70" fillId="0" borderId="8" xfId="74" applyNumberFormat="1" applyFont="1" applyBorder="1" applyAlignment="1">
      <alignment horizontal="center" vertical="center" wrapText="1"/>
      <protection/>
    </xf>
    <xf numFmtId="0" fontId="70" fillId="0" borderId="14" xfId="74" applyFont="1" applyBorder="1" applyAlignment="1">
      <alignment horizontal="justify" vertical="top" wrapText="1"/>
      <protection/>
    </xf>
    <xf numFmtId="0" fontId="70" fillId="0" borderId="15" xfId="74" applyFont="1" applyBorder="1" applyAlignment="1">
      <alignment horizontal="justify" vertical="top" wrapText="1"/>
      <protection/>
    </xf>
    <xf numFmtId="0" fontId="69" fillId="0" borderId="0" xfId="74" applyFont="1">
      <alignment/>
      <protection/>
    </xf>
    <xf numFmtId="0" fontId="67" fillId="0" borderId="0" xfId="74" applyFont="1" applyAlignment="1">
      <alignment/>
      <protection/>
    </xf>
    <xf numFmtId="0" fontId="67" fillId="0" borderId="0" xfId="74" applyFont="1" applyFill="1" applyAlignment="1">
      <alignment/>
      <protection/>
    </xf>
    <xf numFmtId="0" fontId="67" fillId="0" borderId="0" xfId="74" applyFont="1" applyFill="1">
      <alignment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justify"/>
    </xf>
    <xf numFmtId="0" fontId="39" fillId="0" borderId="8" xfId="0" applyFont="1" applyBorder="1" applyAlignment="1">
      <alignment horizontal="center" vertical="top" wrapText="1"/>
    </xf>
    <xf numFmtId="0" fontId="36" fillId="0" borderId="8" xfId="0" applyFont="1" applyBorder="1" applyAlignment="1">
      <alignment wrapText="1"/>
    </xf>
    <xf numFmtId="0" fontId="36" fillId="0" borderId="8" xfId="0" applyFont="1" applyBorder="1" applyAlignment="1">
      <alignment horizontal="justify" wrapText="1"/>
    </xf>
    <xf numFmtId="0" fontId="36" fillId="0" borderId="8" xfId="0" applyFont="1" applyBorder="1" applyAlignment="1">
      <alignment horizontal="left" wrapText="1"/>
    </xf>
    <xf numFmtId="0" fontId="44" fillId="0" borderId="8" xfId="0" applyFont="1" applyBorder="1" applyAlignment="1">
      <alignment wrapText="1"/>
    </xf>
    <xf numFmtId="0" fontId="36" fillId="0" borderId="8" xfId="0" applyFont="1" applyBorder="1" applyAlignment="1">
      <alignment horizontal="center" vertical="center" wrapText="1"/>
    </xf>
    <xf numFmtId="10" fontId="36" fillId="0" borderId="8" xfId="0" applyNumberFormat="1" applyFont="1" applyBorder="1" applyAlignment="1">
      <alignment horizontal="center" vertical="center" wrapText="1"/>
    </xf>
    <xf numFmtId="9" fontId="36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71" fillId="0" borderId="0" xfId="0" applyFont="1" applyAlignment="1">
      <alignment horizontal="right"/>
    </xf>
    <xf numFmtId="0" fontId="36" fillId="0" borderId="8" xfId="0" applyFont="1" applyBorder="1" applyAlignment="1">
      <alignment horizontal="left" vertical="top" wrapText="1"/>
    </xf>
    <xf numFmtId="188" fontId="36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left" vertical="top" wrapText="1"/>
    </xf>
    <xf numFmtId="0" fontId="46" fillId="0" borderId="0" xfId="0" applyFont="1" applyAlignment="1">
      <alignment/>
    </xf>
    <xf numFmtId="0" fontId="68" fillId="0" borderId="0" xfId="74" applyFont="1" applyAlignment="1">
      <alignment wrapText="1"/>
      <protection/>
    </xf>
    <xf numFmtId="0" fontId="72" fillId="0" borderId="0" xfId="74" applyFont="1" applyBorder="1" applyAlignment="1">
      <alignment/>
      <protection/>
    </xf>
    <xf numFmtId="0" fontId="69" fillId="0" borderId="0" xfId="74" applyFont="1" applyBorder="1" applyAlignment="1">
      <alignment vertical="top"/>
      <protection/>
    </xf>
    <xf numFmtId="0" fontId="68" fillId="0" borderId="16" xfId="74" applyFont="1" applyBorder="1" applyAlignment="1">
      <alignment horizontal="center"/>
      <protection/>
    </xf>
    <xf numFmtId="0" fontId="67" fillId="0" borderId="8" xfId="74" applyFont="1" applyBorder="1" applyAlignment="1">
      <alignment horizontal="center" vertical="top" wrapText="1"/>
      <protection/>
    </xf>
    <xf numFmtId="0" fontId="67" fillId="0" borderId="8" xfId="74" applyFont="1" applyBorder="1" applyAlignment="1">
      <alignment vertical="top" wrapText="1"/>
      <protection/>
    </xf>
    <xf numFmtId="0" fontId="67" fillId="0" borderId="8" xfId="74" applyFont="1" applyBorder="1" applyAlignment="1">
      <alignment horizontal="center" vertical="center" wrapText="1"/>
      <protection/>
    </xf>
    <xf numFmtId="0" fontId="68" fillId="0" borderId="0" xfId="74" applyFont="1" applyAlignment="1">
      <alignment/>
      <protection/>
    </xf>
    <xf numFmtId="0" fontId="67" fillId="0" borderId="8" xfId="74" applyFont="1" applyBorder="1" applyAlignment="1">
      <alignment horizontal="left" vertical="top" wrapText="1"/>
      <protection/>
    </xf>
    <xf numFmtId="0" fontId="42" fillId="0" borderId="8" xfId="75" applyBorder="1" applyAlignment="1">
      <alignment horizontal="center" vertical="center" wrapText="1"/>
      <protection/>
    </xf>
    <xf numFmtId="0" fontId="42" fillId="0" borderId="0" xfId="75" applyFill="1" applyAlignment="1">
      <alignment vertical="center"/>
      <protection/>
    </xf>
    <xf numFmtId="0" fontId="42" fillId="0" borderId="0" xfId="75" applyFill="1">
      <alignment/>
      <protection/>
    </xf>
    <xf numFmtId="0" fontId="42" fillId="0" borderId="0" xfId="75" applyFill="1" applyAlignment="1">
      <alignment vertical="center" wrapText="1"/>
      <protection/>
    </xf>
    <xf numFmtId="0" fontId="42" fillId="0" borderId="0" xfId="75" applyFill="1" applyAlignment="1">
      <alignment vertical="top"/>
      <protection/>
    </xf>
    <xf numFmtId="0" fontId="42" fillId="0" borderId="8" xfId="75" applyFont="1" applyFill="1" applyBorder="1" applyAlignment="1">
      <alignment horizontal="center" vertical="center" wrapText="1"/>
      <protection/>
    </xf>
    <xf numFmtId="0" fontId="42" fillId="0" borderId="8" xfId="75" applyFont="1" applyFill="1" applyBorder="1" applyAlignment="1">
      <alignment vertical="center" wrapText="1"/>
      <protection/>
    </xf>
    <xf numFmtId="49" fontId="42" fillId="0" borderId="8" xfId="75" applyNumberFormat="1" applyFill="1" applyBorder="1" applyAlignment="1">
      <alignment vertical="center"/>
      <protection/>
    </xf>
    <xf numFmtId="0" fontId="42" fillId="0" borderId="0" xfId="75" applyFill="1" applyBorder="1" applyAlignment="1">
      <alignment vertical="top"/>
      <protection/>
    </xf>
    <xf numFmtId="3" fontId="39" fillId="0" borderId="0" xfId="73" applyNumberFormat="1" applyFont="1" applyFill="1" applyBorder="1" applyAlignment="1" applyProtection="1">
      <alignment vertical="top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wrapText="1"/>
    </xf>
    <xf numFmtId="173" fontId="35" fillId="0" borderId="0" xfId="73" applyNumberFormat="1" applyFont="1" applyFill="1" applyBorder="1" applyAlignment="1" applyProtection="1">
      <alignment horizontal="center" vertical="center"/>
      <protection/>
    </xf>
    <xf numFmtId="3" fontId="42" fillId="0" borderId="0" xfId="73" applyNumberFormat="1" applyFont="1" applyFill="1" applyBorder="1" applyAlignment="1" applyProtection="1">
      <alignment horizontal="center" vertical="center"/>
      <protection/>
    </xf>
    <xf numFmtId="194" fontId="35" fillId="0" borderId="0" xfId="88" applyNumberFormat="1" applyFont="1" applyFill="1" applyBorder="1" applyAlignment="1" applyProtection="1">
      <alignment vertical="top"/>
      <protection/>
    </xf>
    <xf numFmtId="0" fontId="39" fillId="0" borderId="0" xfId="73" applyFont="1" applyFill="1" applyBorder="1" applyAlignment="1">
      <alignment vertical="center" wrapText="1"/>
    </xf>
    <xf numFmtId="0" fontId="67" fillId="0" borderId="8" xfId="74" applyFont="1" applyFill="1" applyBorder="1" applyAlignment="1">
      <alignment horizontal="center" vertical="center" wrapText="1"/>
      <protection/>
    </xf>
    <xf numFmtId="174" fontId="42" fillId="0" borderId="8" xfId="0" applyNumberFormat="1" applyFont="1" applyFill="1" applyBorder="1" applyAlignment="1">
      <alignment horizontal="center" vertical="center"/>
    </xf>
    <xf numFmtId="191" fontId="42" fillId="0" borderId="8" xfId="88" applyNumberFormat="1" applyFont="1" applyBorder="1" applyAlignment="1">
      <alignment vertical="center"/>
    </xf>
    <xf numFmtId="191" fontId="35" fillId="0" borderId="0" xfId="88" applyNumberFormat="1" applyFont="1" applyFill="1" applyBorder="1" applyAlignment="1" applyProtection="1">
      <alignment/>
      <protection/>
    </xf>
    <xf numFmtId="191" fontId="42" fillId="0" borderId="0" xfId="88" applyNumberFormat="1" applyFont="1" applyFill="1" applyBorder="1" applyAlignment="1" applyProtection="1">
      <alignment/>
      <protection/>
    </xf>
    <xf numFmtId="192" fontId="39" fillId="0" borderId="0" xfId="73" applyNumberFormat="1" applyFont="1" applyFill="1" applyBorder="1" applyAlignment="1" applyProtection="1">
      <alignment vertical="top"/>
      <protection/>
    </xf>
    <xf numFmtId="4" fontId="35" fillId="0" borderId="8" xfId="73" applyNumberFormat="1" applyFont="1" applyFill="1" applyBorder="1" applyAlignment="1" applyProtection="1">
      <alignment horizontal="center" vertical="center"/>
      <protection/>
    </xf>
    <xf numFmtId="43" fontId="39" fillId="0" borderId="0" xfId="88" applyFont="1" applyFill="1" applyBorder="1" applyAlignment="1" applyProtection="1">
      <alignment vertical="top"/>
      <protection/>
    </xf>
    <xf numFmtId="176" fontId="39" fillId="0" borderId="0" xfId="88" applyNumberFormat="1" applyFont="1" applyFill="1" applyBorder="1" applyAlignment="1" applyProtection="1">
      <alignment vertical="top"/>
      <protection/>
    </xf>
    <xf numFmtId="176" fontId="42" fillId="0" borderId="0" xfId="88" applyNumberFormat="1" applyFont="1" applyFill="1" applyBorder="1" applyAlignment="1" applyProtection="1">
      <alignment vertical="top"/>
      <protection/>
    </xf>
    <xf numFmtId="174" fontId="42" fillId="0" borderId="8" xfId="73" applyNumberFormat="1" applyFont="1" applyFill="1" applyBorder="1" applyAlignment="1" applyProtection="1">
      <alignment horizontal="center" vertical="center"/>
      <protection/>
    </xf>
    <xf numFmtId="191" fontId="73" fillId="0" borderId="8" xfId="88" applyNumberFormat="1" applyFont="1" applyFill="1" applyBorder="1" applyAlignment="1">
      <alignment horizontal="center" vertical="center" wrapText="1"/>
    </xf>
    <xf numFmtId="49" fontId="42" fillId="0" borderId="8" xfId="75" applyNumberFormat="1" applyFill="1" applyBorder="1" applyAlignment="1">
      <alignment horizontal="center" vertical="center" wrapText="1"/>
      <protection/>
    </xf>
    <xf numFmtId="174" fontId="42" fillId="0" borderId="8" xfId="75" applyNumberFormat="1" applyFont="1" applyFill="1" applyBorder="1" applyAlignment="1">
      <alignment horizontal="center" vertical="center" wrapText="1"/>
      <protection/>
    </xf>
    <xf numFmtId="49" fontId="42" fillId="0" borderId="8" xfId="75" applyNumberFormat="1" applyFont="1" applyFill="1" applyBorder="1" applyAlignment="1">
      <alignment horizontal="center" vertical="center" wrapText="1"/>
      <protection/>
    </xf>
    <xf numFmtId="49" fontId="47" fillId="0" borderId="8" xfId="75" applyNumberFormat="1" applyFont="1" applyFill="1" applyBorder="1" applyAlignment="1">
      <alignment horizontal="center" vertical="center" wrapText="1"/>
      <protection/>
    </xf>
    <xf numFmtId="0" fontId="42" fillId="0" borderId="8" xfId="75" applyFill="1" applyBorder="1" applyAlignment="1">
      <alignment horizontal="center" vertical="center" wrapText="1"/>
      <protection/>
    </xf>
    <xf numFmtId="43" fontId="39" fillId="0" borderId="0" xfId="73" applyNumberFormat="1" applyFont="1" applyFill="1" applyBorder="1" applyAlignment="1" applyProtection="1">
      <alignment vertical="top"/>
      <protection/>
    </xf>
    <xf numFmtId="0" fontId="35" fillId="0" borderId="0" xfId="0" applyFont="1" applyAlignment="1">
      <alignment/>
    </xf>
    <xf numFmtId="0" fontId="38" fillId="0" borderId="0" xfId="73" applyAlignment="1">
      <alignment/>
    </xf>
    <xf numFmtId="0" fontId="42" fillId="0" borderId="8" xfId="73" applyFont="1" applyBorder="1" applyAlignment="1">
      <alignment horizontal="center" vertical="top" wrapText="1"/>
    </xf>
    <xf numFmtId="0" fontId="42" fillId="0" borderId="8" xfId="73" applyFont="1" applyBorder="1" applyAlignment="1">
      <alignment vertical="top" wrapText="1"/>
    </xf>
    <xf numFmtId="0" fontId="42" fillId="0" borderId="8" xfId="73" applyFont="1" applyBorder="1" applyAlignment="1">
      <alignment horizontal="center" vertical="center" wrapText="1"/>
    </xf>
    <xf numFmtId="49" fontId="42" fillId="0" borderId="8" xfId="73" applyNumberFormat="1" applyFont="1" applyBorder="1" applyAlignment="1">
      <alignment horizontal="center" vertical="top" wrapText="1"/>
    </xf>
    <xf numFmtId="0" fontId="42" fillId="0" borderId="8" xfId="73" applyNumberFormat="1" applyFont="1" applyFill="1" applyBorder="1" applyAlignment="1" applyProtection="1">
      <alignment vertical="top" wrapText="1"/>
      <protection/>
    </xf>
    <xf numFmtId="174" fontId="42" fillId="0" borderId="8" xfId="73" applyNumberFormat="1" applyFont="1" applyBorder="1" applyAlignment="1">
      <alignment horizontal="center" vertical="center" wrapText="1"/>
    </xf>
    <xf numFmtId="0" fontId="38" fillId="0" borderId="0" xfId="73" applyAlignment="1">
      <alignment vertical="center"/>
    </xf>
    <xf numFmtId="0" fontId="42" fillId="0" borderId="0" xfId="73" applyFont="1" applyAlignment="1">
      <alignment horizontal="center"/>
    </xf>
    <xf numFmtId="2" fontId="42" fillId="0" borderId="8" xfId="73" applyNumberFormat="1" applyFont="1" applyFill="1" applyBorder="1" applyAlignment="1" applyProtection="1">
      <alignment vertical="top" wrapText="1"/>
      <protection/>
    </xf>
    <xf numFmtId="0" fontId="42" fillId="0" borderId="0" xfId="75" applyFill="1" applyAlignment="1">
      <alignment/>
      <protection/>
    </xf>
    <xf numFmtId="174" fontId="42" fillId="0" borderId="8" xfId="73" applyNumberFormat="1" applyFont="1" applyFill="1" applyBorder="1" applyAlignment="1">
      <alignment horizontal="center" vertical="center" wrapText="1"/>
    </xf>
    <xf numFmtId="0" fontId="38" fillId="0" borderId="0" xfId="73" applyNumberFormat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7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75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18" xfId="0" applyFill="1" applyBorder="1" applyAlignment="1">
      <alignment horizontal="left" vertical="top" wrapText="1"/>
    </xf>
    <xf numFmtId="0" fontId="74" fillId="0" borderId="0" xfId="0" applyFont="1" applyFill="1" applyAlignment="1">
      <alignment horizontal="left" vertical="top" wrapText="1"/>
    </xf>
    <xf numFmtId="0" fontId="0" fillId="0" borderId="8" xfId="0" applyFill="1" applyBorder="1" applyAlignment="1">
      <alignment horizontal="center" vertical="center" textRotation="90" wrapText="1"/>
    </xf>
    <xf numFmtId="0" fontId="76" fillId="0" borderId="8" xfId="0" applyFont="1" applyFill="1" applyBorder="1" applyAlignment="1">
      <alignment vertical="top" wrapText="1"/>
    </xf>
    <xf numFmtId="0" fontId="74" fillId="0" borderId="8" xfId="0" applyFont="1" applyFill="1" applyBorder="1" applyAlignment="1">
      <alignment horizontal="left" vertical="top" wrapText="1"/>
    </xf>
    <xf numFmtId="0" fontId="0" fillId="0" borderId="19" xfId="0" applyFill="1" applyBorder="1" applyAlignment="1" applyProtection="1">
      <alignment horizontal="left" vertical="top" wrapText="1"/>
      <protection/>
    </xf>
    <xf numFmtId="14" fontId="0" fillId="0" borderId="19" xfId="0" applyNumberFormat="1" applyFill="1" applyBorder="1" applyAlignment="1" applyProtection="1">
      <alignment horizontal="left" vertical="top" wrapText="1"/>
      <protection/>
    </xf>
    <xf numFmtId="0" fontId="0" fillId="0" borderId="8" xfId="0" applyFill="1" applyBorder="1" applyAlignment="1">
      <alignment horizontal="center" vertical="center" textRotation="90" wrapText="1"/>
    </xf>
    <xf numFmtId="0" fontId="77" fillId="0" borderId="0" xfId="0" applyFont="1" applyFill="1" applyAlignment="1">
      <alignment horizontal="center" vertical="top" wrapText="1"/>
    </xf>
    <xf numFmtId="0" fontId="0" fillId="0" borderId="8" xfId="0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79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2" fillId="0" borderId="0" xfId="73" applyFont="1" applyBorder="1" applyAlignment="1">
      <alignment vertical="top" wrapText="1"/>
    </xf>
    <xf numFmtId="0" fontId="35" fillId="0" borderId="0" xfId="73" applyFont="1" applyBorder="1" applyAlignment="1">
      <alignment horizontal="center" vertical="top" wrapText="1"/>
    </xf>
    <xf numFmtId="0" fontId="42" fillId="0" borderId="0" xfId="73" applyFont="1" applyBorder="1" applyAlignment="1">
      <alignment horizontal="center" vertical="top" wrapText="1"/>
    </xf>
    <xf numFmtId="0" fontId="42" fillId="0" borderId="0" xfId="75" applyFill="1" applyAlignment="1">
      <alignment horizontal="center"/>
      <protection/>
    </xf>
    <xf numFmtId="0" fontId="42" fillId="0" borderId="8" xfId="0" applyFont="1" applyBorder="1" applyAlignment="1">
      <alignment horizontal="center" vertical="center" wrapText="1"/>
    </xf>
    <xf numFmtId="0" fontId="42" fillId="0" borderId="0" xfId="73" applyFont="1" applyBorder="1" applyAlignment="1">
      <alignment horizontal="center" vertical="center" wrapText="1"/>
    </xf>
    <xf numFmtId="0" fontId="35" fillId="0" borderId="0" xfId="73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35" fillId="0" borderId="0" xfId="73" applyNumberFormat="1" applyFont="1" applyFill="1" applyBorder="1" applyAlignment="1" applyProtection="1">
      <alignment horizontal="center" vertical="center" wrapText="1"/>
      <protection/>
    </xf>
    <xf numFmtId="0" fontId="39" fillId="0" borderId="0" xfId="73" applyNumberFormat="1" applyFont="1" applyFill="1" applyBorder="1" applyAlignment="1" applyProtection="1">
      <alignment horizontal="center" vertical="center" wrapText="1"/>
      <protection/>
    </xf>
    <xf numFmtId="0" fontId="35" fillId="0" borderId="16" xfId="73" applyFont="1" applyFill="1" applyBorder="1" applyAlignment="1">
      <alignment horizontal="center" vertical="center" wrapText="1"/>
    </xf>
    <xf numFmtId="0" fontId="40" fillId="0" borderId="16" xfId="73" applyNumberFormat="1" applyFont="1" applyFill="1" applyBorder="1" applyAlignment="1" applyProtection="1">
      <alignment horizontal="center" vertical="center" wrapText="1"/>
      <protection/>
    </xf>
    <xf numFmtId="0" fontId="41" fillId="0" borderId="24" xfId="73" applyFont="1" applyFill="1" applyBorder="1" applyAlignment="1">
      <alignment horizontal="center" vertical="center"/>
    </xf>
    <xf numFmtId="0" fontId="39" fillId="0" borderId="24" xfId="73" applyNumberFormat="1" applyFont="1" applyFill="1" applyBorder="1" applyAlignment="1" applyProtection="1">
      <alignment vertical="center"/>
      <protection/>
    </xf>
    <xf numFmtId="0" fontId="42" fillId="0" borderId="0" xfId="73" applyFont="1" applyFill="1" applyBorder="1" applyAlignment="1">
      <alignment horizontal="center" vertical="center" wrapText="1"/>
    </xf>
    <xf numFmtId="0" fontId="42" fillId="0" borderId="8" xfId="73" applyNumberFormat="1" applyFont="1" applyFill="1" applyBorder="1" applyAlignment="1" applyProtection="1">
      <alignment vertical="center"/>
      <protection/>
    </xf>
    <xf numFmtId="0" fontId="35" fillId="0" borderId="16" xfId="73" applyFont="1" applyBorder="1" applyAlignment="1">
      <alignment horizontal="center" vertical="center" wrapText="1"/>
    </xf>
    <xf numFmtId="0" fontId="41" fillId="0" borderId="24" xfId="73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9" fontId="36" fillId="0" borderId="8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70" fillId="0" borderId="23" xfId="74" applyFont="1" applyBorder="1" applyAlignment="1">
      <alignment horizontal="center" vertical="center" wrapText="1"/>
      <protection/>
    </xf>
    <xf numFmtId="0" fontId="70" fillId="0" borderId="8" xfId="74" applyFont="1" applyBorder="1" applyAlignment="1">
      <alignment horizontal="center" vertical="center" wrapText="1"/>
      <protection/>
    </xf>
    <xf numFmtId="9" fontId="70" fillId="0" borderId="8" xfId="74" applyNumberFormat="1" applyFont="1" applyBorder="1" applyAlignment="1">
      <alignment horizontal="center" vertical="center" wrapText="1"/>
      <protection/>
    </xf>
    <xf numFmtId="0" fontId="70" fillId="0" borderId="14" xfId="74" applyFont="1" applyBorder="1" applyAlignment="1">
      <alignment horizontal="center" vertical="center" wrapText="1"/>
      <protection/>
    </xf>
    <xf numFmtId="0" fontId="70" fillId="0" borderId="15" xfId="74" applyFont="1" applyBorder="1" applyAlignment="1">
      <alignment horizontal="center" vertical="center" wrapText="1"/>
      <protection/>
    </xf>
    <xf numFmtId="0" fontId="70" fillId="0" borderId="8" xfId="74" applyFont="1" applyFill="1" applyBorder="1" applyAlignment="1">
      <alignment horizontal="center" vertical="center" wrapText="1"/>
      <protection/>
    </xf>
    <xf numFmtId="0" fontId="67" fillId="0" borderId="0" xfId="74" applyFont="1" applyAlignment="1">
      <alignment horizontal="center"/>
      <protection/>
    </xf>
    <xf numFmtId="0" fontId="68" fillId="0" borderId="0" xfId="74" applyFont="1" applyAlignment="1">
      <alignment horizontal="center"/>
      <protection/>
    </xf>
    <xf numFmtId="0" fontId="72" fillId="0" borderId="0" xfId="74" applyFont="1" applyBorder="1" applyAlignment="1">
      <alignment horizontal="center"/>
      <protection/>
    </xf>
    <xf numFmtId="0" fontId="80" fillId="0" borderId="0" xfId="74" applyFont="1" applyBorder="1" applyAlignment="1">
      <alignment horizontal="center" vertical="top"/>
      <protection/>
    </xf>
    <xf numFmtId="0" fontId="69" fillId="0" borderId="8" xfId="74" applyFont="1" applyBorder="1" applyAlignment="1">
      <alignment horizontal="center" vertical="center" wrapText="1"/>
      <protection/>
    </xf>
    <xf numFmtId="0" fontId="69" fillId="0" borderId="8" xfId="54" applyFont="1" applyBorder="1" applyAlignment="1" applyProtection="1">
      <alignment horizontal="center" vertical="center" wrapText="1"/>
      <protection/>
    </xf>
    <xf numFmtId="0" fontId="69" fillId="0" borderId="14" xfId="74" applyFont="1" applyBorder="1" applyAlignment="1">
      <alignment horizontal="center" vertical="center" wrapText="1"/>
      <protection/>
    </xf>
    <xf numFmtId="0" fontId="69" fillId="0" borderId="15" xfId="74" applyFont="1" applyBorder="1" applyAlignment="1">
      <alignment horizontal="center" vertical="center" wrapText="1"/>
      <protection/>
    </xf>
    <xf numFmtId="0" fontId="69" fillId="0" borderId="14" xfId="74" applyFont="1" applyFill="1" applyBorder="1" applyAlignment="1">
      <alignment horizontal="center" vertical="center" wrapText="1"/>
      <protection/>
    </xf>
    <xf numFmtId="0" fontId="69" fillId="0" borderId="15" xfId="74" applyFont="1" applyFill="1" applyBorder="1" applyAlignment="1">
      <alignment horizontal="center" vertical="center" wrapText="1"/>
      <protection/>
    </xf>
    <xf numFmtId="0" fontId="39" fillId="0" borderId="8" xfId="0" applyFont="1" applyBorder="1" applyAlignment="1">
      <alignment horizontal="center" vertical="center" wrapText="1"/>
    </xf>
    <xf numFmtId="0" fontId="68" fillId="0" borderId="0" xfId="74" applyFont="1" applyAlignment="1">
      <alignment horizontal="center" vertical="center" wrapText="1"/>
      <protection/>
    </xf>
    <xf numFmtId="0" fontId="72" fillId="0" borderId="0" xfId="74" applyFont="1" applyBorder="1" applyAlignment="1">
      <alignment horizontal="center" vertical="center"/>
      <protection/>
    </xf>
    <xf numFmtId="0" fontId="68" fillId="0" borderId="16" xfId="74" applyFont="1" applyBorder="1" applyAlignment="1">
      <alignment horizontal="center"/>
      <protection/>
    </xf>
    <xf numFmtId="0" fontId="35" fillId="0" borderId="0" xfId="75" applyFont="1" applyFill="1" applyAlignment="1">
      <alignment horizontal="center" vertical="center" wrapText="1"/>
      <protection/>
    </xf>
    <xf numFmtId="0" fontId="45" fillId="0" borderId="0" xfId="75" applyFont="1" applyFill="1" applyAlignment="1">
      <alignment horizontal="center" vertical="center" wrapText="1"/>
      <protection/>
    </xf>
    <xf numFmtId="0" fontId="42" fillId="0" borderId="0" xfId="75" applyFont="1" applyFill="1" applyAlignment="1">
      <alignment vertical="center" wrapText="1"/>
      <protection/>
    </xf>
    <xf numFmtId="0" fontId="41" fillId="0" borderId="0" xfId="75" applyFont="1" applyFill="1" applyAlignment="1">
      <alignment horizontal="center" vertical="top" wrapText="1"/>
      <protection/>
    </xf>
    <xf numFmtId="0" fontId="41" fillId="0" borderId="0" xfId="75" applyFont="1" applyFill="1" applyAlignment="1">
      <alignment vertical="top"/>
      <protection/>
    </xf>
    <xf numFmtId="0" fontId="42" fillId="0" borderId="0" xfId="75" applyFill="1" applyAlignment="1">
      <alignment horizontal="center" vertical="center"/>
      <protection/>
    </xf>
    <xf numFmtId="0" fontId="48" fillId="0" borderId="0" xfId="75" applyFont="1" applyFill="1" applyBorder="1" applyAlignment="1">
      <alignment horizontal="center" vertical="top"/>
      <protection/>
    </xf>
    <xf numFmtId="0" fontId="42" fillId="0" borderId="0" xfId="75" applyFill="1" applyAlignment="1">
      <alignment vertical="top"/>
      <protection/>
    </xf>
  </cellXfs>
  <cellStyles count="84">
    <cellStyle name="Normal" xfId="0"/>
    <cellStyle name="RowLevel_0" xfId="1"/>
    <cellStyle name="ColLevel_0" xfId="2"/>
    <cellStyle name="RowLevel_1" xfId="3"/>
    <cellStyle name="_EKSPERT" xfId="15"/>
    <cellStyle name="1" xfId="16"/>
    <cellStyle name="1_EKSPERT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[0]_laroux" xfId="36"/>
    <cellStyle name="Comma_laroux" xfId="37"/>
    <cellStyle name="Currency [0]" xfId="38"/>
    <cellStyle name="Currency_laroux" xfId="39"/>
    <cellStyle name="Normal_F0216" xfId="40"/>
    <cellStyle name="Normal1" xfId="41"/>
    <cellStyle name="Price_Body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ззащитный" xfId="49"/>
    <cellStyle name="Ввод " xfId="50"/>
    <cellStyle name="Вывод" xfId="51"/>
    <cellStyle name="Вычисление" xfId="52"/>
    <cellStyle name="Hyperlink" xfId="53"/>
    <cellStyle name="Гиперссылка 2" xfId="54"/>
    <cellStyle name="Currency" xfId="55"/>
    <cellStyle name="Currency [0]" xfId="56"/>
    <cellStyle name="Заголовок" xfId="57"/>
    <cellStyle name="Заголовок 1" xfId="58"/>
    <cellStyle name="Заголовок 2" xfId="59"/>
    <cellStyle name="Заголовок 3" xfId="60"/>
    <cellStyle name="Заголовок 4" xfId="61"/>
    <cellStyle name="ЗаголовокСтолбца" xfId="62"/>
    <cellStyle name="Защитный" xfId="63"/>
    <cellStyle name="Значение" xfId="64"/>
    <cellStyle name="Итог" xfId="65"/>
    <cellStyle name="Контрольная ячейка" xfId="66"/>
    <cellStyle name="Мои наименования показателей" xfId="67"/>
    <cellStyle name="Мой заголовок" xfId="68"/>
    <cellStyle name="Мой заголовок листа" xfId="69"/>
    <cellStyle name="Название" xfId="70"/>
    <cellStyle name="Нейтральный" xfId="71"/>
    <cellStyle name="Обычнsй" xfId="72"/>
    <cellStyle name="Обычный 2" xfId="73"/>
    <cellStyle name="Обычный 3" xfId="74"/>
    <cellStyle name="Обычный 4" xfId="75"/>
    <cellStyle name="Followed Hyperlink" xfId="76"/>
    <cellStyle name="Перенос_слов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Текстовый" xfId="85"/>
    <cellStyle name="Тысячи [0]_3Com" xfId="86"/>
    <cellStyle name="Тысячи_3Com" xfId="87"/>
    <cellStyle name="Comma" xfId="88"/>
    <cellStyle name="Comma [0]" xfId="89"/>
    <cellStyle name="Финансовый 2" xfId="90"/>
    <cellStyle name="Формула" xfId="91"/>
    <cellStyle name="ФормулаВБ" xfId="92"/>
    <cellStyle name="ФормулаНаКонтроль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2571750</xdr:colOff>
      <xdr:row>10</xdr:row>
      <xdr:rowOff>219075</xdr:rowOff>
    </xdr:from>
    <xdr:to>
      <xdr:col>1</xdr:col>
      <xdr:colOff>2971800</xdr:colOff>
      <xdr:row>10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9723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11</xdr:row>
      <xdr:rowOff>209550</xdr:rowOff>
    </xdr:from>
    <xdr:to>
      <xdr:col>1</xdr:col>
      <xdr:colOff>1514475</xdr:colOff>
      <xdr:row>11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591425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6</xdr:row>
      <xdr:rowOff>971550</xdr:rowOff>
    </xdr:from>
    <xdr:to>
      <xdr:col>1</xdr:col>
      <xdr:colOff>2628900</xdr:colOff>
      <xdr:row>6</xdr:row>
      <xdr:rowOff>1276350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622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1581150</xdr:colOff>
      <xdr:row>7</xdr:row>
      <xdr:rowOff>1209675</xdr:rowOff>
    </xdr:from>
    <xdr:to>
      <xdr:col>1</xdr:col>
      <xdr:colOff>2333625</xdr:colOff>
      <xdr:row>7</xdr:row>
      <xdr:rowOff>1562100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415290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6</xdr:row>
      <xdr:rowOff>809625</xdr:rowOff>
    </xdr:from>
    <xdr:to>
      <xdr:col>1</xdr:col>
      <xdr:colOff>2286000</xdr:colOff>
      <xdr:row>6</xdr:row>
      <xdr:rowOff>1104900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5622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7</xdr:row>
      <xdr:rowOff>1200150</xdr:rowOff>
    </xdr:from>
    <xdr:to>
      <xdr:col>1</xdr:col>
      <xdr:colOff>828675</xdr:colOff>
      <xdr:row>7</xdr:row>
      <xdr:rowOff>1543050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417195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3781425</xdr:colOff>
      <xdr:row>6</xdr:row>
      <xdr:rowOff>971550</xdr:rowOff>
    </xdr:from>
    <xdr:to>
      <xdr:col>1</xdr:col>
      <xdr:colOff>4381500</xdr:colOff>
      <xdr:row>6</xdr:row>
      <xdr:rowOff>1190625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762250"/>
          <a:ext cx="600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1819275</xdr:colOff>
      <xdr:row>7</xdr:row>
      <xdr:rowOff>466725</xdr:rowOff>
    </xdr:from>
    <xdr:to>
      <xdr:col>1</xdr:col>
      <xdr:colOff>2447925</xdr:colOff>
      <xdr:row>7</xdr:row>
      <xdr:rowOff>704850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65760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41;&#1072;&#1083;&#1072;&#1085;&#1089;%204%20&#1082;&#1074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9335~1\LOCALS~1\Temp\bat\proverk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GRO.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&#1056;&#1072;&#1073;&#1086;&#1095;&#1077;&#1077;\&#1043;&#1072;&#1079;\&#1064;&#1072;&#1073;&#1083;&#1086;&#1085;&#1099;\2009\&#1056;&#1043;&#1050;\RGK.2009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RGK.2008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GRO.2009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MyDoc\&#1056;&#1077;&#1075;&#1091;&#1083;&#1080;&#1088;&#1086;&#1074;&#1072;&#1085;&#1080;&#1077;\&#1056;&#1077;&#1075;&#1091;&#1083;&#1080;&#1088;&#1086;&#1074;&#1072;&#1085;&#1080;&#1077;%202009\&#1055;&#1088;&#1086;&#1075;&#1085;&#1086;&#1079;%20&#1090;&#1072;&#1088;&#1080;&#1092;&#1086;&#1074;%20&#1085;&#1072;%202009&#1075;\&#1064;&#1072;&#1073;&#1083;&#1086;&#1085;&#1099;\&#1055;&#1088;&#1077;&#1076;&#1077;&#1083;&#1100;&#1085;&#1099;&#1077;%20&#1060;&#1057;&#1058;%20&#1085;&#1072;%202009%20&#1075;\&#1060;&#1057;&#1058;%20&#1055;&#1088;&#1077;&#1076;&#1077;&#1083;&#1100;&#1085;&#1099;&#1077;%202009%20&#1085;&#1072;%2016%20&#1080;&#1102;&#1083;&#1103;%202008\PREDEL.OTK.2009_16.07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skelectro.ru/wp-content/uploads/2021/05/&#1052;&#1086;&#1080;%20&#1076;&#1086;&#1082;&#1091;&#1084;&#1077;&#1085;&#1090;&#1099;/&#1058;&#1072;&#1088;&#1080;&#1092;&#1099;/&#1047;&#1072;&#1088;&#1087;&#1083;&#1072;&#1090;&#107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audit\&#1056;&#1072;&#1073;&#1086;&#1095;&#1080;&#1081;%20&#1089;&#1090;&#1086;&#1083;\FORM1.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&#1055;&#1088;&#1080;&#1083;&#1086;&#1078;&#1077;&#1085;&#1080;&#1077;%202%20(&#1043;&#1056;&#1054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DROMAN~1\LOCALS~1\Temp\notes6030C8\~504795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DROMAN~1\LOCALS~1\Temp\notes6030C8\GRES.2007.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3;&#1054;&#1056;&#1069;&#1051;&#1045;&#1050;&#1058;&#1056;&#1054;&#1057;&#1045;&#1058;&#1068;\&#1052;&#1086;&#1080;%20&#1076;&#1086;&#1082;&#1091;&#1084;&#1077;&#1085;&#1090;&#1099;\&#1057;&#1084;&#1077;&#1090;&#1099;\&#1046;-&#1054;%205-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46;-&#1054;%205-0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0;&#1076;&#1084;&#1080;&#1085;\Local%20Settings\Temporary%20Internet%20Files\Content.IE5\0WO2GCKW\&#1058;&#1072;&#1088;&#1080;&#1092;&#1099;%20&#1085;&#1072;%202010%20&#1075;.%20&#1057;&#1041;&#1067;&#1058;\&#1058;&#1072;&#1088;&#1080;&#1092;&#1099;%202010%20&#1057;&#1041;&#1067;&#1058;%20(&#1088;&#1072;&#1073;.%20&#1092;&#1072;&#1081;&#1083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2001%20&#1075;&#1086;&#1076;\&#1052;&#1077;&#1089;&#1103;&#1095;&#1085;&#1072;&#1103;%20&#1086;&#1090;&#1095;&#1077;&#1090;&#1085;&#1086;&#1089;&#1090;&#1100;\&#1054;&#1044;20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AppData\Local\Opera%20Mail\Opera%20Mail\temporary_downloads\&#1086;&#1090;&#1095;&#1077;&#1090;&#1085;&#1099;&#1077;%20&#1090;&#1072;&#1073;&#1083;&#1080;&#1094;&#1099;%2004.04.20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&#1058;&#1072;&#1088;&#1080;&#1092;&#1099;\&#1047;&#1072;&#1088;&#1087;&#1083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dir\111\&#1096;&#1090;&#1072;&#1090;&#1085;&#1086;&#1077;\&#1056;&#1072;&#1089;&#1095;&#1077;&#1090;%20&#1060;&#1054;&#1058;%20&#1085;&#1072;%2001%20&#1103;&#1085;&#1074;&#1072;&#1088;&#1103;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&#1045;&#1043;&#1045;&#1056;\&#1056;&#1072;&#1089;&#1093;&#1086;&#1076;&#1099;%20&#1085;&#1072;%20&#1089;&#1073;&#1099;&#1090;&#1086;&#1074;&#1091;&#1102;%20&#1076;&#1077;&#1103;&#1090;&#1077;&#1083;&#1100;&#1085;&#1086;&#1089;&#1090;&#1100;%20&#1043;&#1055;%20&#1085;&#1072;%202009&#1075;.%20(&#1076;&#1083;&#1103;%20&#1086;&#1088;&#1075;&#1072;&#1085;&#1080;&#1079;&#1072;&#1094;&#1080;&#1081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MyDoc\&#1056;&#1077;&#1075;&#1091;&#1083;&#1080;&#1088;&#1086;&#1074;&#1072;&#1085;&#1080;&#1077;\&#1056;&#1077;&#1075;&#1091;&#1083;&#1080;&#1088;&#1086;&#1074;&#1072;&#1085;&#1080;&#1077;%202008\&#1052;&#1086;&#1085;&#1080;&#1090;&#1086;&#1088;&#1080;&#1085;&#1075;&#1080;%20&#1074;%20&#1060;&#1057;&#1058;%20&#1079;&#1072;%202008&#1075;\&#1053;&#1072;%20&#1086;&#1090;&#1087;&#1088;&#1072;&#1074;&#1082;&#1091;%20&#1095;&#1077;&#1088;&#1077;&#1079;%20&#1045;&#1048;&#1040;&#1057;\&#1055;&#1088;&#1077;&#1076;&#1077;&#1083;&#1100;&#1085;&#1099;&#1077;%20&#1091;&#1088;&#1086;&#1074;&#1085;&#1080;_2008&#1075;\predel.elek.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teamplates\Form1.1%20(+)\FORM1.1.2009(&#1080;&#1089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мощн. "/>
      <sheetName val="Баланс эл.эн "/>
      <sheetName val="Форма 1"/>
      <sheetName val="Прил 1.1."/>
      <sheetName val="Форма 2"/>
      <sheetName val="Прил. 2.1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</sheetNames>
    <sheetDataSet>
      <sheetData sheetId="2">
        <row r="16">
          <cell r="H16" t="str">
            <v>-</v>
          </cell>
        </row>
        <row r="17">
          <cell r="H17" t="str">
            <v>-</v>
          </cell>
        </row>
        <row r="18">
          <cell r="H18" t="str">
            <v>-</v>
          </cell>
        </row>
        <row r="19">
          <cell r="H19" t="str">
            <v>-</v>
          </cell>
        </row>
        <row r="20">
          <cell r="H20" t="str">
            <v>-</v>
          </cell>
        </row>
        <row r="21">
          <cell r="H21" t="str">
            <v>-</v>
          </cell>
        </row>
        <row r="22">
          <cell r="H22" t="str">
            <v>-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83">
          <cell r="D83" t="str">
            <v>2005 год</v>
          </cell>
          <cell r="E83" t="str">
            <v>2006 год</v>
          </cell>
          <cell r="F83" t="str">
            <v>2007 год</v>
          </cell>
          <cell r="I83" t="str">
            <v>2008 год</v>
          </cell>
        </row>
        <row r="84">
          <cell r="D84" t="str">
            <v>Факт</v>
          </cell>
          <cell r="E84" t="str">
            <v>Факт</v>
          </cell>
          <cell r="F84" t="str">
            <v>Отчет за I полугодие</v>
          </cell>
          <cell r="G84" t="str">
            <v>Ожидаемый</v>
          </cell>
          <cell r="H84" t="str">
            <v>Утвержденный ФСТ</v>
          </cell>
          <cell r="I84" t="str">
            <v>Расчет ГРО</v>
          </cell>
          <cell r="J84" t="str">
            <v>Расчет ФСТ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</row>
        <row r="109">
          <cell r="D109" t="str">
            <v>2005 год</v>
          </cell>
          <cell r="E109" t="str">
            <v>2006 год</v>
          </cell>
          <cell r="F109" t="str">
            <v>2007 год</v>
          </cell>
          <cell r="I109" t="str">
            <v>2008 год</v>
          </cell>
        </row>
        <row r="110">
          <cell r="D110" t="str">
            <v>Факт</v>
          </cell>
          <cell r="E110" t="str">
            <v>Факт</v>
          </cell>
          <cell r="F110" t="str">
            <v>Отчет за I полугодие</v>
          </cell>
          <cell r="G110" t="str">
            <v>Ожидаемый</v>
          </cell>
          <cell r="H110" t="str">
            <v>Утвержденный ФСТ</v>
          </cell>
          <cell r="I110" t="str">
            <v>Расчет ГРО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31">
          <cell r="D131" t="str">
            <v>-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</row>
        <row r="132"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</row>
        <row r="133">
          <cell r="D133" t="str">
            <v>-</v>
          </cell>
          <cell r="E133" t="str">
            <v>-</v>
          </cell>
          <cell r="F133" t="str">
            <v>-</v>
          </cell>
          <cell r="G133" t="str">
            <v>-</v>
          </cell>
          <cell r="H133" t="str">
            <v>-</v>
          </cell>
          <cell r="I133" t="str">
            <v>-</v>
          </cell>
          <cell r="J133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Анализ"/>
      <sheetName val="TEHSHEET"/>
    </sheetNames>
    <sheetDataSet>
      <sheetData sheetId="2">
        <row r="29">
          <cell r="E29">
            <v>0</v>
          </cell>
        </row>
        <row r="30">
          <cell r="E30">
            <v>0</v>
          </cell>
        </row>
        <row r="41">
          <cell r="E41">
            <v>0</v>
          </cell>
        </row>
        <row r="44">
          <cell r="E44">
            <v>0</v>
          </cell>
        </row>
        <row r="49">
          <cell r="E49">
            <v>0</v>
          </cell>
        </row>
        <row r="50">
          <cell r="E50">
            <v>0</v>
          </cell>
        </row>
        <row r="55">
          <cell r="E55">
            <v>0</v>
          </cell>
        </row>
        <row r="59">
          <cell r="E59">
            <v>0</v>
          </cell>
        </row>
        <row r="63">
          <cell r="E63">
            <v>0</v>
          </cell>
        </row>
        <row r="71">
          <cell r="E71">
            <v>0</v>
          </cell>
        </row>
        <row r="77">
          <cell r="E77">
            <v>0</v>
          </cell>
        </row>
        <row r="80">
          <cell r="E80">
            <v>0</v>
          </cell>
        </row>
        <row r="92">
          <cell r="E92">
            <v>0</v>
          </cell>
        </row>
        <row r="96">
          <cell r="E96">
            <v>0</v>
          </cell>
        </row>
        <row r="109">
          <cell r="E109">
            <v>0</v>
          </cell>
        </row>
        <row r="110">
          <cell r="E110">
            <v>0</v>
          </cell>
        </row>
        <row r="117">
          <cell r="E117">
            <v>0</v>
          </cell>
        </row>
        <row r="132">
          <cell r="E132">
            <v>0</v>
          </cell>
        </row>
        <row r="137">
          <cell r="E137">
            <v>0</v>
          </cell>
        </row>
        <row r="138">
          <cell r="E138">
            <v>0</v>
          </cell>
        </row>
        <row r="147">
          <cell r="E147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</sheetNames>
    <sheetDataSet>
      <sheetData sheetId="3"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34">
          <cell r="E34">
            <v>0</v>
          </cell>
        </row>
        <row r="35">
          <cell r="E35">
            <v>0</v>
          </cell>
        </row>
        <row r="47">
          <cell r="E47">
            <v>0</v>
          </cell>
        </row>
        <row r="49">
          <cell r="G49" t="str">
            <v>Ставка налога с учетом регрессивной шкалы-</v>
          </cell>
        </row>
        <row r="50">
          <cell r="E50">
            <v>0</v>
          </cell>
        </row>
        <row r="52">
          <cell r="G52" t="str">
            <v>Объем газа на собственные нужды -
Объем газа на технужды -</v>
          </cell>
        </row>
        <row r="53">
          <cell r="G53" t="str">
            <v>Объем технологических потерь -</v>
          </cell>
        </row>
        <row r="56">
          <cell r="G56" t="str">
            <v>Коэффициент переоценки -</v>
          </cell>
        </row>
        <row r="57">
          <cell r="E57">
            <v>0</v>
          </cell>
        </row>
        <row r="58">
          <cell r="E58">
            <v>0</v>
          </cell>
        </row>
        <row r="60">
          <cell r="E60">
            <v>0</v>
          </cell>
        </row>
        <row r="61">
          <cell r="G61" t="str">
            <v>Балансовая стоимость -
Протяженность -
Объем газа по арендуемым сетям -</v>
          </cell>
        </row>
        <row r="62">
          <cell r="G62" t="str">
            <v>Балансовая стоимость -
Протяженность -
Объем газа по арендуемым сетям -</v>
          </cell>
        </row>
        <row r="63">
          <cell r="G63" t="str">
            <v>Балансовая стоимость -
Протяженность -
Объем газа по арендуемым сетям -</v>
          </cell>
        </row>
        <row r="66">
          <cell r="E66">
            <v>0</v>
          </cell>
        </row>
        <row r="70">
          <cell r="E70">
            <v>0</v>
          </cell>
        </row>
        <row r="74">
          <cell r="E74">
            <v>0</v>
          </cell>
        </row>
        <row r="82">
          <cell r="E82">
            <v>0</v>
          </cell>
        </row>
        <row r="88">
          <cell r="G88" t="str">
            <v>Объем газа получаемого транзитом - 
Транзитный тариф ГРО, оказывающей услуги по транзиту -</v>
          </cell>
        </row>
        <row r="95">
          <cell r="E95">
            <v>0</v>
          </cell>
        </row>
        <row r="99">
          <cell r="E99">
            <v>0</v>
          </cell>
        </row>
        <row r="100">
          <cell r="G100" t="str">
            <v>Ставка налога - 
Льготы - </v>
          </cell>
        </row>
        <row r="112">
          <cell r="E112">
            <v>0</v>
          </cell>
        </row>
        <row r="113">
          <cell r="E113">
            <v>0</v>
          </cell>
        </row>
        <row r="134">
          <cell r="E134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7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154.415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</v>
          </cell>
        </row>
        <row r="38">
          <cell r="I38">
            <v>1814.295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2152.063421052632</v>
          </cell>
        </row>
        <row r="78">
          <cell r="I78">
            <v>500</v>
          </cell>
        </row>
        <row r="79">
          <cell r="I79">
            <v>22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вод"/>
      <sheetName val="Дополнительные средства"/>
      <sheetName val="TEHSHEET"/>
      <sheetName val="Заголовок"/>
      <sheetName val="regs"/>
      <sheetName val="Регионы"/>
      <sheetName val="Лист1"/>
    </sheetNames>
    <sheetDataSet>
      <sheetData sheetId="5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.пл"/>
      <sheetName val="ср.разряд"/>
      <sheetName val="ср.разряд (2)"/>
      <sheetName val="Собств.расх.(9месяцев)срзп"/>
      <sheetName val="факт98-проч.результат (2)"/>
      <sheetName val="Собств.расх.(9месяцев)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</sheetNames>
    <sheetDataSet>
      <sheetData sheetId="4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3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6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НВ 2010"/>
      <sheetName val="1.канцтов"/>
      <sheetName val="1.матер"/>
      <sheetName val="1. мат.АСУ"/>
      <sheetName val="2.ГСМ"/>
      <sheetName val="3.услуги пр.хар."/>
      <sheetName val="4.элэн"/>
      <sheetName val="Т 1"/>
      <sheetName val="ФЗП"/>
      <sheetName val="расч"/>
      <sheetName val="ступень (3)"/>
      <sheetName val="ступень"/>
      <sheetName val="ступень (2)"/>
      <sheetName val="7.аморт"/>
      <sheetName val="10.выбросы"/>
      <sheetName val="11.аудит"/>
      <sheetName val="12.ЕРКЦ"/>
      <sheetName val="15.Банк"/>
      <sheetName val="16.связь"/>
      <sheetName val="17.Команд"/>
      <sheetName val="21.аренда пом."/>
      <sheetName val="22.ОТ"/>
      <sheetName val="26.инф-прогр."/>
      <sheetName val="27.Коммун"/>
      <sheetName val="28.Прочие "/>
      <sheetName val="39.прибыль"/>
      <sheetName val="39.КД"/>
      <sheetName val="Содержание"/>
      <sheetName val="Заголовок"/>
      <sheetName val="затр. пр."/>
      <sheetName val="Расчет ННВ 2010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"/>
      <sheetName val="Дивное"/>
      <sheetName val="Курсавка"/>
      <sheetName val="Степное"/>
      <sheetName val="Левокумское"/>
      <sheetName val="Летняя Ставка"/>
      <sheetName val="ст. Ессентукская"/>
      <sheetName val="Грачевка"/>
      <sheetName val="Кочубеевское"/>
      <sheetName val="Благодарный"/>
      <sheetName val="Новоалександровск"/>
      <sheetName val="Светлоград"/>
      <sheetName val="Ипатово"/>
      <sheetName val="Нефтекумск"/>
      <sheetName val="Михайловск"/>
      <sheetName val="Красногвардейское"/>
      <sheetName val="Александровское"/>
      <sheetName val="Мин-Воды"/>
      <sheetName val="Изобильный"/>
      <sheetName val="Зеленокумск"/>
      <sheetName val="Курская"/>
      <sheetName val="Новопавловск"/>
      <sheetName val="Буденновск"/>
      <sheetName val="Георгиевск"/>
      <sheetName val="Ессентуки"/>
      <sheetName val="Железноводск"/>
      <sheetName val="Пятигорск"/>
      <sheetName val="Кисловодск"/>
      <sheetName val="Ставрополь"/>
      <sheetName val="Невинномысск"/>
      <sheetName val="Лист2"/>
      <sheetName val="январь 2000"/>
      <sheetName val="январь 2000 (5)"/>
      <sheetName val="январь 2000 МЖКХ"/>
      <sheetName val="январь 2000 МЖКХ (2)"/>
      <sheetName val="январь 2000 (2)"/>
      <sheetName val="январь 2000 (3)"/>
      <sheetName val="январь 2000 (4)"/>
      <sheetName val="январь 2000 (6)"/>
      <sheetName val="февраль 2000"/>
      <sheetName val="Лист3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1"/>
      <sheetName val="форма 1.2"/>
      <sheetName val="форма 1.3"/>
      <sheetName val="форма 2.1"/>
      <sheetName val="форма 2.2"/>
      <sheetName val="форма 2.3"/>
      <sheetName val="Форма 3.1 "/>
      <sheetName val="форма 3.2"/>
      <sheetName val="форма 3.3"/>
      <sheetName val="форма 4.1"/>
      <sheetName val="форма 4.2"/>
    </sheetNames>
    <sheetDataSet>
      <sheetData sheetId="6">
        <row r="11">
          <cell r="A11" t="str">
            <v>Зам. финансового директора                                          О.А. Корешкова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.пл"/>
      <sheetName val="ср.разряд"/>
      <sheetName val="ср.разряд (2)"/>
      <sheetName val="Собств.расх.(9месяцев)срзп"/>
      <sheetName val="факт98-проч.результат (2)"/>
      <sheetName val="Собств.расх.(9месяцев)(2)"/>
      <sheetName val="тех.осм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фиц штатное с выделением сбыта"/>
      <sheetName val="оф штат на декабрь 2005"/>
      <sheetName val="расчет"/>
      <sheetName val="класс"/>
      <sheetName val="оф штат на 2006 при инд на 16"/>
      <sheetName val="интрополяция"/>
      <sheetName val="оф штат на 2006 перход"/>
      <sheetName val="оф штат на 2006 конеч"/>
      <sheetName val="оф штат на 2006 конеч по ниж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О-сбыт"/>
      <sheetName val="ГЭС"/>
      <sheetName val="ГУП"/>
      <sheetName val="ПЭС"/>
      <sheetName val="Кисл"/>
      <sheetName val="ЕЭС"/>
      <sheetName val="Невинка"/>
      <sheetName val="Желез"/>
      <sheetName val="Буд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4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>
            <v>2632033550</v>
          </cell>
          <cell r="C16" t="str">
            <v>ОАО "Ставропольэнергосбыт"</v>
          </cell>
        </row>
        <row r="18">
          <cell r="B18" t="str">
            <v>2636042391</v>
          </cell>
          <cell r="C18" t="str">
            <v>ОАО "Городские электрические сети" г. Ставрополь</v>
          </cell>
        </row>
        <row r="22">
          <cell r="N22" t="str">
            <v>2627001134</v>
          </cell>
          <cell r="O22" t="str">
            <v>МУП "Горэлектросеть" г. Железноводск</v>
          </cell>
        </row>
      </sheetData>
      <sheetData sheetId="7">
        <row r="8">
          <cell r="P8">
            <v>1653.8</v>
          </cell>
        </row>
        <row r="9">
          <cell r="P9">
            <v>2.134</v>
          </cell>
        </row>
        <row r="14">
          <cell r="H14">
            <v>629270.9</v>
          </cell>
          <cell r="I14">
            <v>81327.9</v>
          </cell>
          <cell r="J14">
            <v>277.3</v>
          </cell>
          <cell r="L14">
            <v>956.5</v>
          </cell>
          <cell r="M14">
            <v>10507.6</v>
          </cell>
          <cell r="N14">
            <v>27.9</v>
          </cell>
          <cell r="O14">
            <v>554.9</v>
          </cell>
          <cell r="Q14">
            <v>214.8</v>
          </cell>
          <cell r="R14">
            <v>42.9</v>
          </cell>
          <cell r="S14">
            <v>46.5</v>
          </cell>
        </row>
        <row r="15">
          <cell r="H15">
            <v>743.8</v>
          </cell>
          <cell r="I15">
            <v>90.92</v>
          </cell>
          <cell r="J15">
            <v>0.31</v>
          </cell>
          <cell r="K15">
            <v>20.263</v>
          </cell>
          <cell r="L15">
            <v>1.13</v>
          </cell>
          <cell r="M15">
            <v>12.42</v>
          </cell>
          <cell r="N15">
            <v>0.033</v>
          </cell>
          <cell r="O15">
            <v>0.6603</v>
          </cell>
          <cell r="Q15">
            <v>0.24</v>
          </cell>
          <cell r="R15">
            <v>0.048</v>
          </cell>
          <cell r="S15">
            <v>0.055</v>
          </cell>
        </row>
        <row r="17">
          <cell r="P17">
            <v>52.2</v>
          </cell>
        </row>
        <row r="18">
          <cell r="H18">
            <v>579222.7</v>
          </cell>
          <cell r="I18">
            <v>38171</v>
          </cell>
          <cell r="J18">
            <v>4215.8</v>
          </cell>
          <cell r="K18">
            <v>8896</v>
          </cell>
          <cell r="L18">
            <v>1059.4</v>
          </cell>
          <cell r="M18">
            <v>10977.46</v>
          </cell>
          <cell r="N18">
            <v>217.31</v>
          </cell>
          <cell r="O18">
            <v>818.61</v>
          </cell>
          <cell r="P18">
            <v>929.81</v>
          </cell>
          <cell r="Q18">
            <v>43.2</v>
          </cell>
          <cell r="R18">
            <v>7.49</v>
          </cell>
          <cell r="S18">
            <v>22.2</v>
          </cell>
        </row>
        <row r="19">
          <cell r="H19">
            <v>152914.79</v>
          </cell>
          <cell r="I19">
            <v>10077.14</v>
          </cell>
          <cell r="J19">
            <v>1113</v>
          </cell>
          <cell r="K19">
            <v>2348.54</v>
          </cell>
          <cell r="L19">
            <v>278.62</v>
          </cell>
          <cell r="M19">
            <v>2898.05</v>
          </cell>
          <cell r="N19">
            <v>57.37</v>
          </cell>
          <cell r="O19">
            <v>216.11</v>
          </cell>
          <cell r="P19">
            <v>248.26</v>
          </cell>
          <cell r="Q19">
            <v>11.4</v>
          </cell>
          <cell r="R19">
            <v>1.98</v>
          </cell>
          <cell r="S19">
            <v>5.86</v>
          </cell>
        </row>
        <row r="20">
          <cell r="H20">
            <v>274292</v>
          </cell>
          <cell r="I20">
            <v>20312</v>
          </cell>
          <cell r="J20">
            <v>1546.24</v>
          </cell>
          <cell r="K20">
            <v>6477.8</v>
          </cell>
          <cell r="L20">
            <v>160.24</v>
          </cell>
          <cell r="M20">
            <v>8237.07</v>
          </cell>
          <cell r="O20">
            <v>488.4</v>
          </cell>
          <cell r="P20">
            <v>214.49</v>
          </cell>
          <cell r="S20">
            <v>50.3</v>
          </cell>
        </row>
        <row r="21">
          <cell r="H21">
            <v>72052.1</v>
          </cell>
          <cell r="I21">
            <v>622143</v>
          </cell>
          <cell r="L21">
            <v>43.36</v>
          </cell>
          <cell r="P21">
            <v>57265.76</v>
          </cell>
        </row>
        <row r="27">
          <cell r="H27">
            <v>337734.418</v>
          </cell>
          <cell r="M27">
            <v>220.578</v>
          </cell>
        </row>
        <row r="28">
          <cell r="H28">
            <v>65951.393</v>
          </cell>
          <cell r="M28">
            <v>60.604</v>
          </cell>
        </row>
        <row r="29">
          <cell r="H29">
            <v>84.381</v>
          </cell>
          <cell r="M29">
            <v>0.078</v>
          </cell>
        </row>
        <row r="32">
          <cell r="H32">
            <v>871511.44</v>
          </cell>
          <cell r="I32">
            <v>53238.85</v>
          </cell>
          <cell r="J32">
            <v>3372</v>
          </cell>
          <cell r="K32">
            <v>6874.05999999999</v>
          </cell>
          <cell r="L32">
            <v>1522.34</v>
          </cell>
          <cell r="M32">
            <v>3818.29800000001</v>
          </cell>
          <cell r="N32">
            <v>816.19</v>
          </cell>
          <cell r="O32">
            <v>662.96</v>
          </cell>
          <cell r="P32">
            <v>286.1100000000006</v>
          </cell>
          <cell r="Q32">
            <v>386.41</v>
          </cell>
          <cell r="R32">
            <v>116.1</v>
          </cell>
          <cell r="S32">
            <v>34.3</v>
          </cell>
        </row>
        <row r="35">
          <cell r="H35">
            <v>175212.54</v>
          </cell>
          <cell r="K35">
            <v>1040.54</v>
          </cell>
          <cell r="M35">
            <v>1050.5</v>
          </cell>
          <cell r="N35">
            <v>620.8</v>
          </cell>
        </row>
        <row r="36">
          <cell r="L36">
            <v>1242</v>
          </cell>
        </row>
        <row r="39">
          <cell r="H39">
            <v>199189.2</v>
          </cell>
          <cell r="I39">
            <v>6723.5</v>
          </cell>
          <cell r="J39">
            <v>500</v>
          </cell>
          <cell r="K39">
            <v>250</v>
          </cell>
          <cell r="O39">
            <v>462.51</v>
          </cell>
          <cell r="R39">
            <v>1</v>
          </cell>
        </row>
        <row r="41">
          <cell r="H41">
            <v>199189.2</v>
          </cell>
          <cell r="I41">
            <v>6723.5</v>
          </cell>
          <cell r="J41">
            <v>500</v>
          </cell>
          <cell r="K41">
            <v>250</v>
          </cell>
          <cell r="O41">
            <v>462.51</v>
          </cell>
          <cell r="R41">
            <v>1</v>
          </cell>
        </row>
        <row r="42">
          <cell r="H42">
            <v>72837.6</v>
          </cell>
          <cell r="I42">
            <v>3774.26</v>
          </cell>
          <cell r="J42">
            <v>718.2</v>
          </cell>
          <cell r="K42">
            <v>1231.4</v>
          </cell>
          <cell r="L42">
            <v>129.3</v>
          </cell>
          <cell r="M42">
            <v>77.35</v>
          </cell>
          <cell r="N42">
            <v>36.34</v>
          </cell>
          <cell r="O42">
            <v>68.23</v>
          </cell>
          <cell r="P42">
            <v>33.96</v>
          </cell>
          <cell r="Q42">
            <v>7.14</v>
          </cell>
          <cell r="S42">
            <v>4.32</v>
          </cell>
        </row>
        <row r="43">
          <cell r="H43">
            <v>119186.4</v>
          </cell>
          <cell r="I43">
            <v>3969.9</v>
          </cell>
          <cell r="J43">
            <v>436.09</v>
          </cell>
          <cell r="K43">
            <v>1603.1</v>
          </cell>
          <cell r="L43">
            <v>59.3</v>
          </cell>
          <cell r="M43">
            <v>239.79</v>
          </cell>
          <cell r="N43">
            <v>6.69</v>
          </cell>
          <cell r="O43">
            <v>167.58</v>
          </cell>
          <cell r="P43">
            <v>182.31</v>
          </cell>
          <cell r="Q43">
            <v>2.25</v>
          </cell>
          <cell r="S43">
            <v>1.36</v>
          </cell>
        </row>
      </sheetData>
      <sheetData sheetId="9">
        <row r="13">
          <cell r="F13">
            <v>23.99257</v>
          </cell>
        </row>
        <row r="14">
          <cell r="F14">
            <v>14.51323</v>
          </cell>
        </row>
        <row r="15">
          <cell r="F15">
            <v>25.90113</v>
          </cell>
        </row>
        <row r="16">
          <cell r="F16">
            <v>603.06399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55.92138</v>
          </cell>
        </row>
        <row r="21">
          <cell r="F21">
            <v>14.76281</v>
          </cell>
        </row>
        <row r="22">
          <cell r="F22">
            <v>0</v>
          </cell>
        </row>
        <row r="23">
          <cell r="F23">
            <v>25.60978</v>
          </cell>
        </row>
        <row r="24">
          <cell r="F24">
            <v>763.7648899999999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763.7648899999999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763.7648899999999</v>
          </cell>
        </row>
        <row r="46">
          <cell r="F46">
            <v>0</v>
          </cell>
        </row>
        <row r="48">
          <cell r="F48">
            <v>0</v>
          </cell>
        </row>
      </sheetData>
      <sheetData sheetId="10">
        <row r="12">
          <cell r="H12">
            <v>4273.803</v>
          </cell>
          <cell r="I12">
            <v>345.567</v>
          </cell>
        </row>
        <row r="13">
          <cell r="I13">
            <v>4152.2559999999985</v>
          </cell>
          <cell r="J13">
            <v>4.604</v>
          </cell>
        </row>
        <row r="14">
          <cell r="J14">
            <v>2706.4150000000004</v>
          </cell>
        </row>
        <row r="15">
          <cell r="I15">
            <v>46.96</v>
          </cell>
        </row>
        <row r="16">
          <cell r="G16">
            <v>5741.011</v>
          </cell>
          <cell r="H16">
            <v>147.306</v>
          </cell>
          <cell r="I16">
            <v>143.677</v>
          </cell>
        </row>
        <row r="18">
          <cell r="G18">
            <v>357.983</v>
          </cell>
          <cell r="H18">
            <v>107.265</v>
          </cell>
          <cell r="I18">
            <v>326.42</v>
          </cell>
          <cell r="J18">
            <v>392.987</v>
          </cell>
        </row>
        <row r="22">
          <cell r="G22">
            <v>763.658</v>
          </cell>
          <cell r="H22">
            <v>156.984</v>
          </cell>
          <cell r="I22">
            <v>1655.625</v>
          </cell>
          <cell r="J22">
            <v>2318.032</v>
          </cell>
        </row>
      </sheetData>
      <sheetData sheetId="11">
        <row r="12">
          <cell r="H12">
            <v>634.35</v>
          </cell>
          <cell r="I12">
            <v>53.699</v>
          </cell>
        </row>
        <row r="13">
          <cell r="I13">
            <v>620.3579999999998</v>
          </cell>
          <cell r="J13">
            <v>0.797</v>
          </cell>
        </row>
        <row r="14">
          <cell r="J14">
            <v>422.87299999999993</v>
          </cell>
        </row>
        <row r="15">
          <cell r="I15">
            <v>7.35</v>
          </cell>
        </row>
        <row r="16">
          <cell r="G16">
            <v>846.4889999999999</v>
          </cell>
          <cell r="H16">
            <v>26.512</v>
          </cell>
          <cell r="I16">
            <v>23.752</v>
          </cell>
        </row>
        <row r="18">
          <cell r="G18">
            <v>55.148</v>
          </cell>
          <cell r="H18">
            <v>18.628</v>
          </cell>
          <cell r="I18">
            <v>51.198</v>
          </cell>
          <cell r="J18">
            <v>68.463</v>
          </cell>
        </row>
        <row r="22">
          <cell r="G22">
            <v>103.292</v>
          </cell>
          <cell r="H22">
            <v>21.079</v>
          </cell>
          <cell r="I22">
            <v>231.088</v>
          </cell>
          <cell r="J22">
            <v>355.207</v>
          </cell>
        </row>
      </sheetData>
      <sheetData sheetId="12">
        <row r="5">
          <cell r="D5">
            <v>5205231.970117898</v>
          </cell>
        </row>
        <row r="6">
          <cell r="D6">
            <v>6574.135200000001</v>
          </cell>
        </row>
        <row r="7">
          <cell r="D7">
            <v>79.17744025279396</v>
          </cell>
        </row>
        <row r="8">
          <cell r="D8">
            <v>576025.8300000001</v>
          </cell>
        </row>
        <row r="9">
          <cell r="D9">
            <v>109546.14</v>
          </cell>
        </row>
        <row r="10">
          <cell r="D10">
            <v>465482.76</v>
          </cell>
        </row>
        <row r="11">
          <cell r="D11">
            <v>383572.13</v>
          </cell>
        </row>
        <row r="12">
          <cell r="D12">
            <v>81910.63</v>
          </cell>
        </row>
        <row r="13">
          <cell r="D13">
            <v>104.8</v>
          </cell>
        </row>
        <row r="14">
          <cell r="D14">
            <v>78.15899809160307</v>
          </cell>
        </row>
        <row r="15">
          <cell r="D15">
            <v>996.93</v>
          </cell>
        </row>
        <row r="16">
          <cell r="D16">
            <v>5781257.800117898</v>
          </cell>
        </row>
        <row r="19">
          <cell r="J19">
            <v>603.06399</v>
          </cell>
        </row>
        <row r="20">
          <cell r="D20">
            <v>763.7648899999999</v>
          </cell>
          <cell r="J20">
            <v>0</v>
          </cell>
        </row>
        <row r="21">
          <cell r="D21">
            <v>2.0048</v>
          </cell>
        </row>
        <row r="22">
          <cell r="D22">
            <v>38.096812150837984</v>
          </cell>
        </row>
        <row r="23">
          <cell r="D23">
            <v>52.2</v>
          </cell>
          <cell r="G23">
            <v>0</v>
          </cell>
          <cell r="H23">
            <v>52.2</v>
          </cell>
          <cell r="I23">
            <v>0</v>
          </cell>
          <cell r="J23">
            <v>0</v>
          </cell>
        </row>
        <row r="24">
          <cell r="D24">
            <v>1007371.78</v>
          </cell>
          <cell r="G24">
            <v>70118</v>
          </cell>
          <cell r="H24">
            <v>644580.98</v>
          </cell>
          <cell r="I24">
            <v>292672.80000000005</v>
          </cell>
          <cell r="J24">
            <v>55.92138</v>
          </cell>
        </row>
        <row r="25">
          <cell r="D25">
            <v>265738.54999999993</v>
          </cell>
          <cell r="G25">
            <v>18368.559999999998</v>
          </cell>
          <cell r="H25">
            <v>170171.11999999997</v>
          </cell>
          <cell r="I25">
            <v>77198.87</v>
          </cell>
          <cell r="J25">
            <v>14.76281</v>
          </cell>
        </row>
        <row r="26">
          <cell r="D26">
            <v>409184.87</v>
          </cell>
          <cell r="G26">
            <v>3512.3999999999996</v>
          </cell>
          <cell r="H26">
            <v>311778.54</v>
          </cell>
          <cell r="I26">
            <v>93893.93000000001</v>
          </cell>
          <cell r="J26">
            <v>0</v>
          </cell>
        </row>
        <row r="27">
          <cell r="D27">
            <v>1248495.7879999997</v>
          </cell>
          <cell r="G27">
            <v>91808.91999999985</v>
          </cell>
          <cell r="H27">
            <v>942639.0579999998</v>
          </cell>
          <cell r="I27">
            <v>214047.81000000003</v>
          </cell>
          <cell r="J27">
            <v>90.01671</v>
          </cell>
        </row>
        <row r="28">
          <cell r="D28">
            <v>547340.48</v>
          </cell>
          <cell r="G28">
            <v>209813.21</v>
          </cell>
          <cell r="H28">
            <v>177924.38</v>
          </cell>
          <cell r="I28">
            <v>159602.88999999996</v>
          </cell>
          <cell r="J28">
            <v>0</v>
          </cell>
        </row>
        <row r="29">
          <cell r="D29">
            <v>83199.79</v>
          </cell>
          <cell r="G29">
            <v>67856.92</v>
          </cell>
          <cell r="H29">
            <v>1242</v>
          </cell>
          <cell r="I29">
            <v>14100.869999999999</v>
          </cell>
          <cell r="J29">
            <v>0</v>
          </cell>
        </row>
        <row r="30">
          <cell r="D30">
            <v>528947.69</v>
          </cell>
          <cell r="G30">
            <v>8545.17</v>
          </cell>
          <cell r="H30">
            <v>411899.0800000001</v>
          </cell>
          <cell r="I30">
            <v>108503.44</v>
          </cell>
          <cell r="J30">
            <v>0</v>
          </cell>
        </row>
        <row r="31">
          <cell r="D31">
            <v>252613.03000000003</v>
          </cell>
          <cell r="G31">
            <v>0</v>
          </cell>
          <cell r="H31">
            <v>207126.21000000002</v>
          </cell>
          <cell r="I31">
            <v>45486.82</v>
          </cell>
          <cell r="J31">
            <v>0</v>
          </cell>
        </row>
        <row r="33">
          <cell r="D33">
            <v>252613.03000000003</v>
          </cell>
          <cell r="G33">
            <v>0</v>
          </cell>
          <cell r="H33">
            <v>207126.21000000002</v>
          </cell>
          <cell r="I33">
            <v>45486.82</v>
          </cell>
          <cell r="J33">
            <v>0</v>
          </cell>
        </row>
        <row r="34">
          <cell r="D34">
            <v>109195.97</v>
          </cell>
          <cell r="G34">
            <v>6113.7699999999995</v>
          </cell>
          <cell r="H34">
            <v>78918.1</v>
          </cell>
          <cell r="I34">
            <v>24164.1</v>
          </cell>
          <cell r="J34">
            <v>0</v>
          </cell>
        </row>
        <row r="35">
          <cell r="D35">
            <v>167138.68999999997</v>
          </cell>
          <cell r="G35">
            <v>2431.4</v>
          </cell>
          <cell r="H35">
            <v>125854.76999999999</v>
          </cell>
          <cell r="I35">
            <v>38852.52</v>
          </cell>
          <cell r="J35">
            <v>0</v>
          </cell>
        </row>
        <row r="36">
          <cell r="D36">
            <v>3924695.3328899997</v>
          </cell>
          <cell r="E36">
            <v>0</v>
          </cell>
          <cell r="F36">
            <v>0</v>
          </cell>
          <cell r="G36">
            <v>334309.33999999985</v>
          </cell>
          <cell r="H36">
            <v>2657803.3579999995</v>
          </cell>
          <cell r="I36">
            <v>931818.8700000001</v>
          </cell>
          <cell r="J36">
            <v>763.7648899999999</v>
          </cell>
        </row>
        <row r="38">
          <cell r="D38">
            <v>9705953.133007897</v>
          </cell>
          <cell r="J38">
            <v>763.7648899999999</v>
          </cell>
        </row>
        <row r="40">
          <cell r="D40">
            <v>5393.6183</v>
          </cell>
          <cell r="J40">
            <v>2.0048</v>
          </cell>
        </row>
        <row r="41">
          <cell r="D41">
            <v>1713.3882070000002</v>
          </cell>
        </row>
        <row r="42">
          <cell r="D42">
            <v>179.95254007885387</v>
          </cell>
          <cell r="J42">
            <v>38.096812150837984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  <sheetName val="TEHSHEET"/>
      <sheetName val="FES"/>
      <sheetName val="Курсы валют ЦБ"/>
      <sheetName val="СЭЛТ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35998"/>
      <sheetName val="44"/>
      <sheetName val="92"/>
      <sheetName val="94"/>
      <sheetName val="97"/>
      <sheetName val="26"/>
      <sheetName val="29"/>
      <sheetName val="TECHSHEET"/>
      <sheetName val="Коды статей"/>
      <sheetName val="банк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Полезный отпуск ээ"/>
      <sheetName val="Стоимость ээ"/>
      <sheetName val="Примечания"/>
      <sheetName val="TEHSHEET"/>
    </sheetNames>
    <sheetDataSet>
      <sheetData sheetId="8">
        <row r="2">
          <cell r="D2" t="str">
            <v>Да</v>
          </cell>
        </row>
        <row r="3">
          <cell r="D3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PageLayoutView="0" workbookViewId="0" topLeftCell="I1">
      <selection activeCell="K15" sqref="K15"/>
    </sheetView>
  </sheetViews>
  <sheetFormatPr defaultColWidth="9.00390625" defaultRowHeight="12.75"/>
  <cols>
    <col min="1" max="1" width="6.25390625" style="115" customWidth="1"/>
    <col min="2" max="2" width="10.875" style="115" customWidth="1"/>
    <col min="3" max="5" width="9.125" style="115" customWidth="1"/>
    <col min="6" max="6" width="12.75390625" style="115" customWidth="1"/>
    <col min="7" max="9" width="9.125" style="115" customWidth="1"/>
    <col min="10" max="23" width="9.125" style="113" customWidth="1"/>
    <col min="24" max="24" width="10.125" style="113" bestFit="1" customWidth="1"/>
    <col min="25" max="16384" width="9.125" style="113" customWidth="1"/>
  </cols>
  <sheetData>
    <row r="1" spans="1:15" ht="16.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27" ht="16.5">
      <c r="A2" s="113" t="s">
        <v>154</v>
      </c>
      <c r="B2" s="113"/>
      <c r="C2" s="113"/>
      <c r="D2" s="113"/>
      <c r="E2" s="113"/>
      <c r="F2" s="113"/>
      <c r="G2" s="113"/>
      <c r="H2" s="113"/>
      <c r="I2" s="113"/>
      <c r="Q2" s="114"/>
      <c r="R2" s="115" t="s">
        <v>155</v>
      </c>
      <c r="S2" s="114">
        <v>2020</v>
      </c>
      <c r="T2" s="113" t="s">
        <v>156</v>
      </c>
      <c r="W2" s="116"/>
      <c r="X2" s="116"/>
      <c r="Y2" s="116"/>
      <c r="Z2" s="116"/>
      <c r="AA2" s="116"/>
    </row>
    <row r="3" spans="1:27" ht="12.75">
      <c r="A3" s="131" t="s">
        <v>157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116"/>
      <c r="X3" s="116"/>
      <c r="Y3" s="116"/>
      <c r="Z3" s="116"/>
      <c r="AA3" s="116"/>
    </row>
    <row r="4" spans="1:27" ht="15">
      <c r="A4" s="132" t="s">
        <v>158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17"/>
      <c r="V4" s="117"/>
      <c r="W4" s="117"/>
      <c r="X4" s="117"/>
      <c r="Y4" s="117"/>
      <c r="Z4" s="117"/>
      <c r="AA4" s="117"/>
    </row>
    <row r="5" spans="1:27" s="115" customFormat="1" ht="18.75">
      <c r="A5" s="118"/>
      <c r="B5" s="118"/>
      <c r="C5" s="118"/>
      <c r="D5" s="118"/>
      <c r="E5" s="118"/>
      <c r="F5" s="118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3"/>
      <c r="T5" s="113"/>
      <c r="U5" s="113"/>
      <c r="V5" s="113"/>
      <c r="W5" s="113"/>
      <c r="X5" s="113"/>
      <c r="Y5" s="113"/>
      <c r="Z5" s="113"/>
      <c r="AA5" s="113"/>
    </row>
    <row r="6" spans="1:27" ht="12.75">
      <c r="A6" s="129" t="s">
        <v>159</v>
      </c>
      <c r="B6" s="129"/>
      <c r="C6" s="129"/>
      <c r="D6" s="129"/>
      <c r="E6" s="129"/>
      <c r="F6" s="129"/>
      <c r="G6" s="129"/>
      <c r="H6" s="129"/>
      <c r="I6" s="129"/>
      <c r="J6" s="129" t="s">
        <v>160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7" t="s">
        <v>161</v>
      </c>
      <c r="X6" s="129" t="s">
        <v>162</v>
      </c>
      <c r="Y6" s="129"/>
      <c r="Z6" s="129"/>
      <c r="AA6" s="127" t="s">
        <v>163</v>
      </c>
    </row>
    <row r="7" spans="1:27" ht="33" customHeight="1">
      <c r="A7" s="127" t="s">
        <v>164</v>
      </c>
      <c r="B7" s="127" t="s">
        <v>165</v>
      </c>
      <c r="C7" s="127" t="s">
        <v>166</v>
      </c>
      <c r="D7" s="127" t="s">
        <v>167</v>
      </c>
      <c r="E7" s="127" t="s">
        <v>168</v>
      </c>
      <c r="F7" s="127" t="s">
        <v>169</v>
      </c>
      <c r="G7" s="127" t="s">
        <v>170</v>
      </c>
      <c r="H7" s="127" t="s">
        <v>171</v>
      </c>
      <c r="I7" s="127" t="s">
        <v>172</v>
      </c>
      <c r="J7" s="127" t="s">
        <v>173</v>
      </c>
      <c r="K7" s="127" t="s">
        <v>174</v>
      </c>
      <c r="L7" s="127" t="s">
        <v>175</v>
      </c>
      <c r="M7" s="129" t="s">
        <v>176</v>
      </c>
      <c r="N7" s="129"/>
      <c r="O7" s="129"/>
      <c r="P7" s="129"/>
      <c r="Q7" s="129"/>
      <c r="R7" s="129"/>
      <c r="S7" s="129"/>
      <c r="T7" s="129"/>
      <c r="U7" s="129"/>
      <c r="V7" s="127" t="s">
        <v>177</v>
      </c>
      <c r="W7" s="127"/>
      <c r="X7" s="129"/>
      <c r="Y7" s="129"/>
      <c r="Z7" s="129"/>
      <c r="AA7" s="127"/>
    </row>
    <row r="8" spans="1:27" ht="12.7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 t="s">
        <v>178</v>
      </c>
      <c r="N8" s="129" t="s">
        <v>179</v>
      </c>
      <c r="O8" s="129"/>
      <c r="P8" s="129"/>
      <c r="Q8" s="129" t="s">
        <v>180</v>
      </c>
      <c r="R8" s="129"/>
      <c r="S8" s="129"/>
      <c r="T8" s="129"/>
      <c r="U8" s="127" t="s">
        <v>181</v>
      </c>
      <c r="V8" s="127"/>
      <c r="W8" s="127"/>
      <c r="X8" s="127" t="s">
        <v>182</v>
      </c>
      <c r="Y8" s="127" t="s">
        <v>183</v>
      </c>
      <c r="Z8" s="127" t="s">
        <v>184</v>
      </c>
      <c r="AA8" s="127"/>
    </row>
    <row r="9" spans="1:27" ht="58.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2" t="s">
        <v>185</v>
      </c>
      <c r="O9" s="122" t="s">
        <v>186</v>
      </c>
      <c r="P9" s="122" t="s">
        <v>187</v>
      </c>
      <c r="Q9" s="122" t="s">
        <v>188</v>
      </c>
      <c r="R9" s="122" t="s">
        <v>189</v>
      </c>
      <c r="S9" s="122" t="s">
        <v>190</v>
      </c>
      <c r="T9" s="122" t="s">
        <v>191</v>
      </c>
      <c r="U9" s="127"/>
      <c r="V9" s="127"/>
      <c r="W9" s="127"/>
      <c r="X9" s="127"/>
      <c r="Y9" s="127"/>
      <c r="Z9" s="127"/>
      <c r="AA9" s="127"/>
    </row>
    <row r="10" spans="1:27" ht="12.75">
      <c r="A10" s="123">
        <v>1</v>
      </c>
      <c r="B10" s="123">
        <v>2</v>
      </c>
      <c r="C10" s="123">
        <v>3</v>
      </c>
      <c r="D10" s="123">
        <v>4</v>
      </c>
      <c r="E10" s="123">
        <v>5</v>
      </c>
      <c r="F10" s="123">
        <v>6</v>
      </c>
      <c r="G10" s="123">
        <v>7</v>
      </c>
      <c r="H10" s="123">
        <v>8</v>
      </c>
      <c r="I10" s="123">
        <v>9</v>
      </c>
      <c r="J10" s="123">
        <v>10</v>
      </c>
      <c r="K10" s="123">
        <v>11</v>
      </c>
      <c r="L10" s="123">
        <v>12</v>
      </c>
      <c r="M10" s="123">
        <v>13</v>
      </c>
      <c r="N10" s="123">
        <v>14</v>
      </c>
      <c r="O10" s="123">
        <v>15</v>
      </c>
      <c r="P10" s="123">
        <v>16</v>
      </c>
      <c r="Q10" s="123">
        <v>17</v>
      </c>
      <c r="R10" s="123">
        <v>18</v>
      </c>
      <c r="S10" s="123">
        <v>19</v>
      </c>
      <c r="T10" s="123">
        <v>20</v>
      </c>
      <c r="U10" s="123">
        <v>21</v>
      </c>
      <c r="V10" s="123">
        <v>22</v>
      </c>
      <c r="W10" s="123">
        <v>23</v>
      </c>
      <c r="X10" s="123">
        <v>24</v>
      </c>
      <c r="Y10" s="123">
        <v>25</v>
      </c>
      <c r="Z10" s="123">
        <v>26</v>
      </c>
      <c r="AA10" s="123">
        <v>27</v>
      </c>
    </row>
    <row r="11" spans="1:27" ht="63.75">
      <c r="A11" s="120">
        <v>1</v>
      </c>
      <c r="B11" s="120" t="s">
        <v>157</v>
      </c>
      <c r="C11" s="120" t="s">
        <v>137</v>
      </c>
      <c r="D11" s="120" t="s">
        <v>214</v>
      </c>
      <c r="E11" s="120" t="s">
        <v>192</v>
      </c>
      <c r="F11" s="120" t="s">
        <v>215</v>
      </c>
      <c r="G11" s="120" t="s">
        <v>216</v>
      </c>
      <c r="H11" s="120" t="s">
        <v>217</v>
      </c>
      <c r="I11" s="120">
        <v>0.58</v>
      </c>
      <c r="J11" s="120"/>
      <c r="K11" s="120">
        <v>0</v>
      </c>
      <c r="L11" s="120">
        <v>0</v>
      </c>
      <c r="M11" s="120">
        <v>9</v>
      </c>
      <c r="N11" s="120">
        <v>0</v>
      </c>
      <c r="O11" s="120">
        <v>0</v>
      </c>
      <c r="P11" s="120">
        <v>9</v>
      </c>
      <c r="Q11" s="120">
        <v>0</v>
      </c>
      <c r="R11" s="120">
        <v>0</v>
      </c>
      <c r="S11" s="120">
        <v>9</v>
      </c>
      <c r="T11" s="120">
        <v>0</v>
      </c>
      <c r="U11" s="120">
        <v>0</v>
      </c>
      <c r="V11" s="120">
        <v>960</v>
      </c>
      <c r="W11" s="120"/>
      <c r="X11" s="120" t="s">
        <v>268</v>
      </c>
      <c r="Y11" s="120" t="s">
        <v>194</v>
      </c>
      <c r="Z11" s="120" t="s">
        <v>269</v>
      </c>
      <c r="AA11" s="120">
        <v>0</v>
      </c>
    </row>
    <row r="12" spans="1:27" ht="89.25">
      <c r="A12" s="120">
        <v>2</v>
      </c>
      <c r="B12" s="120" t="s">
        <v>157</v>
      </c>
      <c r="C12" s="120" t="s">
        <v>137</v>
      </c>
      <c r="D12" s="120" t="s">
        <v>218</v>
      </c>
      <c r="E12" s="120" t="s">
        <v>192</v>
      </c>
      <c r="F12" s="120" t="s">
        <v>219</v>
      </c>
      <c r="G12" s="120" t="s">
        <v>220</v>
      </c>
      <c r="H12" s="120" t="s">
        <v>193</v>
      </c>
      <c r="I12" s="120">
        <v>0.83</v>
      </c>
      <c r="J12" s="120" t="s">
        <v>221</v>
      </c>
      <c r="K12" s="120">
        <v>0</v>
      </c>
      <c r="L12" s="120">
        <v>0</v>
      </c>
      <c r="M12" s="120">
        <v>9</v>
      </c>
      <c r="N12" s="120">
        <v>0</v>
      </c>
      <c r="O12" s="120">
        <v>0</v>
      </c>
      <c r="P12" s="120">
        <v>9</v>
      </c>
      <c r="Q12" s="120">
        <v>0</v>
      </c>
      <c r="R12" s="120">
        <v>0</v>
      </c>
      <c r="S12" s="120">
        <v>9</v>
      </c>
      <c r="T12" s="120">
        <v>0</v>
      </c>
      <c r="U12" s="120">
        <v>0</v>
      </c>
      <c r="V12" s="120">
        <v>1200</v>
      </c>
      <c r="W12" s="120" t="s">
        <v>196</v>
      </c>
      <c r="X12" s="120" t="s">
        <v>270</v>
      </c>
      <c r="Y12" s="120" t="s">
        <v>194</v>
      </c>
      <c r="Z12" s="120" t="s">
        <v>195</v>
      </c>
      <c r="AA12" s="120">
        <v>1</v>
      </c>
    </row>
    <row r="13" spans="1:27" ht="76.5">
      <c r="A13" s="125">
        <v>3</v>
      </c>
      <c r="B13" s="125" t="s">
        <v>157</v>
      </c>
      <c r="C13" s="125" t="s">
        <v>137</v>
      </c>
      <c r="D13" s="125" t="s">
        <v>222</v>
      </c>
      <c r="E13" s="125" t="s">
        <v>192</v>
      </c>
      <c r="F13" s="125" t="s">
        <v>223</v>
      </c>
      <c r="G13" s="125" t="s">
        <v>224</v>
      </c>
      <c r="H13" s="125" t="s">
        <v>193</v>
      </c>
      <c r="I13" s="125">
        <v>0.67</v>
      </c>
      <c r="J13" s="125">
        <v>2</v>
      </c>
      <c r="K13" s="125">
        <v>2</v>
      </c>
      <c r="L13" s="125" t="s">
        <v>225</v>
      </c>
      <c r="M13" s="125">
        <v>7</v>
      </c>
      <c r="N13" s="125">
        <v>0</v>
      </c>
      <c r="O13" s="125">
        <v>0</v>
      </c>
      <c r="P13" s="125">
        <v>7</v>
      </c>
      <c r="Q13" s="125">
        <v>0</v>
      </c>
      <c r="R13" s="125">
        <v>0</v>
      </c>
      <c r="S13" s="125">
        <v>7</v>
      </c>
      <c r="T13" s="125">
        <v>0</v>
      </c>
      <c r="U13" s="125">
        <v>0</v>
      </c>
      <c r="V13" s="125">
        <v>870</v>
      </c>
      <c r="W13" s="120" t="s">
        <v>196</v>
      </c>
      <c r="X13" s="125" t="s">
        <v>271</v>
      </c>
      <c r="Y13" s="125" t="s">
        <v>226</v>
      </c>
      <c r="Z13" s="125" t="s">
        <v>272</v>
      </c>
      <c r="AA13" s="125">
        <v>1</v>
      </c>
    </row>
    <row r="14" spans="1:27" ht="76.5">
      <c r="A14" s="125">
        <v>4</v>
      </c>
      <c r="B14" s="125" t="s">
        <v>157</v>
      </c>
      <c r="C14" s="125" t="s">
        <v>137</v>
      </c>
      <c r="D14" s="125" t="s">
        <v>227</v>
      </c>
      <c r="E14" s="125" t="s">
        <v>192</v>
      </c>
      <c r="F14" s="125" t="s">
        <v>228</v>
      </c>
      <c r="G14" s="125" t="s">
        <v>229</v>
      </c>
      <c r="H14" s="125" t="s">
        <v>193</v>
      </c>
      <c r="I14" s="125">
        <v>1.2</v>
      </c>
      <c r="J14" s="125"/>
      <c r="K14" s="125">
        <v>0</v>
      </c>
      <c r="L14" s="125">
        <v>0</v>
      </c>
      <c r="M14" s="125">
        <v>11</v>
      </c>
      <c r="N14" s="125">
        <v>0</v>
      </c>
      <c r="O14" s="125">
        <v>0</v>
      </c>
      <c r="P14" s="125">
        <v>11</v>
      </c>
      <c r="Q14" s="125">
        <v>0</v>
      </c>
      <c r="R14" s="125">
        <v>0</v>
      </c>
      <c r="S14" s="125">
        <v>11</v>
      </c>
      <c r="T14" s="125">
        <v>0</v>
      </c>
      <c r="U14" s="125">
        <v>0</v>
      </c>
      <c r="V14" s="125">
        <v>1340</v>
      </c>
      <c r="W14" s="125" t="s">
        <v>196</v>
      </c>
      <c r="X14" s="126" t="s">
        <v>273</v>
      </c>
      <c r="Y14" s="125" t="s">
        <v>226</v>
      </c>
      <c r="Z14" s="125" t="s">
        <v>197</v>
      </c>
      <c r="AA14" s="125">
        <v>1</v>
      </c>
    </row>
    <row r="15" spans="1:27" ht="76.5">
      <c r="A15" s="125">
        <v>5</v>
      </c>
      <c r="B15" s="125" t="s">
        <v>157</v>
      </c>
      <c r="C15" s="125" t="s">
        <v>137</v>
      </c>
      <c r="D15" s="125" t="s">
        <v>230</v>
      </c>
      <c r="E15" s="125" t="s">
        <v>192</v>
      </c>
      <c r="F15" s="125" t="s">
        <v>231</v>
      </c>
      <c r="G15" s="125" t="s">
        <v>232</v>
      </c>
      <c r="H15" s="125" t="s">
        <v>193</v>
      </c>
      <c r="I15" s="125">
        <v>0.42</v>
      </c>
      <c r="J15" s="125" t="s">
        <v>233</v>
      </c>
      <c r="K15" s="125">
        <v>0</v>
      </c>
      <c r="L15" s="125">
        <v>0</v>
      </c>
      <c r="M15" s="125">
        <v>3</v>
      </c>
      <c r="N15" s="125">
        <v>0</v>
      </c>
      <c r="O15" s="125">
        <v>0</v>
      </c>
      <c r="P15" s="125">
        <v>3</v>
      </c>
      <c r="Q15" s="125">
        <v>0</v>
      </c>
      <c r="R15" s="125">
        <v>0</v>
      </c>
      <c r="S15" s="125">
        <v>3</v>
      </c>
      <c r="T15" s="125">
        <v>0</v>
      </c>
      <c r="U15" s="125">
        <v>0</v>
      </c>
      <c r="V15" s="125">
        <v>670</v>
      </c>
      <c r="W15" s="125" t="s">
        <v>196</v>
      </c>
      <c r="X15" s="125" t="s">
        <v>274</v>
      </c>
      <c r="Y15" s="125" t="s">
        <v>194</v>
      </c>
      <c r="Z15" s="125" t="s">
        <v>195</v>
      </c>
      <c r="AA15" s="125">
        <v>1</v>
      </c>
    </row>
    <row r="16" spans="1:27" ht="76.5">
      <c r="A16" s="125">
        <v>6</v>
      </c>
      <c r="B16" s="125" t="s">
        <v>157</v>
      </c>
      <c r="C16" s="125" t="s">
        <v>137</v>
      </c>
      <c r="D16" s="125" t="s">
        <v>234</v>
      </c>
      <c r="E16" s="125" t="s">
        <v>192</v>
      </c>
      <c r="F16" s="125" t="s">
        <v>235</v>
      </c>
      <c r="G16" s="125" t="s">
        <v>236</v>
      </c>
      <c r="H16" s="125" t="s">
        <v>193</v>
      </c>
      <c r="I16" s="125">
        <v>0.67</v>
      </c>
      <c r="J16" s="125" t="s">
        <v>237</v>
      </c>
      <c r="K16" s="125">
        <v>0</v>
      </c>
      <c r="L16" s="125">
        <v>0</v>
      </c>
      <c r="M16" s="125">
        <v>7</v>
      </c>
      <c r="N16" s="125">
        <v>0</v>
      </c>
      <c r="O16" s="125">
        <v>0</v>
      </c>
      <c r="P16" s="125">
        <v>7</v>
      </c>
      <c r="Q16" s="125">
        <v>0</v>
      </c>
      <c r="R16" s="125">
        <v>0</v>
      </c>
      <c r="S16" s="125">
        <v>7</v>
      </c>
      <c r="T16" s="125">
        <v>0</v>
      </c>
      <c r="U16" s="125">
        <v>0</v>
      </c>
      <c r="V16" s="125">
        <v>984</v>
      </c>
      <c r="W16" s="125" t="s">
        <v>196</v>
      </c>
      <c r="X16" s="125" t="s">
        <v>275</v>
      </c>
      <c r="Y16" s="125" t="s">
        <v>194</v>
      </c>
      <c r="Z16" s="125" t="s">
        <v>242</v>
      </c>
      <c r="AA16" s="125">
        <v>1</v>
      </c>
    </row>
    <row r="17" spans="1:27" ht="76.5">
      <c r="A17" s="125">
        <v>7</v>
      </c>
      <c r="B17" s="125" t="s">
        <v>157</v>
      </c>
      <c r="C17" s="125" t="s">
        <v>137</v>
      </c>
      <c r="D17" s="125" t="s">
        <v>238</v>
      </c>
      <c r="E17" s="125" t="s">
        <v>192</v>
      </c>
      <c r="F17" s="125" t="s">
        <v>239</v>
      </c>
      <c r="G17" s="125" t="s">
        <v>240</v>
      </c>
      <c r="H17" s="125" t="s">
        <v>193</v>
      </c>
      <c r="I17" s="125">
        <v>0.75</v>
      </c>
      <c r="J17" s="125" t="s">
        <v>241</v>
      </c>
      <c r="K17" s="125">
        <v>0</v>
      </c>
      <c r="L17" s="125">
        <v>0</v>
      </c>
      <c r="M17" s="125">
        <v>5</v>
      </c>
      <c r="N17" s="125">
        <v>0</v>
      </c>
      <c r="O17" s="125">
        <v>0</v>
      </c>
      <c r="P17" s="125">
        <v>5</v>
      </c>
      <c r="Q17" s="125">
        <v>0</v>
      </c>
      <c r="R17" s="125">
        <v>0</v>
      </c>
      <c r="S17" s="125">
        <v>5</v>
      </c>
      <c r="T17" s="125">
        <v>0</v>
      </c>
      <c r="U17" s="125">
        <v>0</v>
      </c>
      <c r="V17" s="125">
        <v>760</v>
      </c>
      <c r="W17" s="125" t="s">
        <v>196</v>
      </c>
      <c r="X17" s="125" t="s">
        <v>276</v>
      </c>
      <c r="Y17" s="125" t="s">
        <v>194</v>
      </c>
      <c r="Z17" s="125" t="s">
        <v>195</v>
      </c>
      <c r="AA17" s="125">
        <v>1</v>
      </c>
    </row>
    <row r="18" spans="1:27" ht="76.5">
      <c r="A18" s="125">
        <v>8</v>
      </c>
      <c r="B18" s="125" t="s">
        <v>157</v>
      </c>
      <c r="C18" s="125" t="s">
        <v>137</v>
      </c>
      <c r="D18" s="125" t="s">
        <v>243</v>
      </c>
      <c r="E18" s="125" t="s">
        <v>192</v>
      </c>
      <c r="F18" s="125" t="s">
        <v>244</v>
      </c>
      <c r="G18" s="125" t="s">
        <v>245</v>
      </c>
      <c r="H18" s="125" t="s">
        <v>193</v>
      </c>
      <c r="I18" s="125">
        <v>1.47</v>
      </c>
      <c r="J18" s="125" t="s">
        <v>137</v>
      </c>
      <c r="K18" s="125">
        <v>0</v>
      </c>
      <c r="L18" s="125">
        <v>0</v>
      </c>
      <c r="M18" s="125">
        <v>10</v>
      </c>
      <c r="N18" s="125">
        <v>0</v>
      </c>
      <c r="O18" s="125">
        <v>0</v>
      </c>
      <c r="P18" s="125">
        <v>10</v>
      </c>
      <c r="Q18" s="125">
        <v>0</v>
      </c>
      <c r="R18" s="125">
        <v>0</v>
      </c>
      <c r="S18" s="125">
        <v>10</v>
      </c>
      <c r="T18" s="125">
        <v>0</v>
      </c>
      <c r="U18" s="125">
        <v>0</v>
      </c>
      <c r="V18" s="125">
        <v>2562</v>
      </c>
      <c r="W18" s="125" t="s">
        <v>196</v>
      </c>
      <c r="X18" s="125" t="s">
        <v>277</v>
      </c>
      <c r="Y18" s="125" t="s">
        <v>194</v>
      </c>
      <c r="Z18" s="125" t="s">
        <v>278</v>
      </c>
      <c r="AA18" s="125">
        <v>1</v>
      </c>
    </row>
    <row r="19" spans="1:27" ht="76.5">
      <c r="A19" s="120">
        <v>9</v>
      </c>
      <c r="B19" s="120" t="s">
        <v>157</v>
      </c>
      <c r="C19" s="120" t="s">
        <v>137</v>
      </c>
      <c r="D19" s="120" t="s">
        <v>246</v>
      </c>
      <c r="E19" s="120" t="s">
        <v>192</v>
      </c>
      <c r="F19" s="120" t="s">
        <v>247</v>
      </c>
      <c r="G19" s="120" t="s">
        <v>248</v>
      </c>
      <c r="H19" s="120" t="s">
        <v>193</v>
      </c>
      <c r="I19" s="120">
        <v>0.58</v>
      </c>
      <c r="J19" s="120" t="s">
        <v>249</v>
      </c>
      <c r="K19" s="120">
        <v>0</v>
      </c>
      <c r="L19" s="120">
        <v>0</v>
      </c>
      <c r="M19" s="120">
        <v>6</v>
      </c>
      <c r="N19" s="120">
        <v>0</v>
      </c>
      <c r="O19" s="120">
        <v>0</v>
      </c>
      <c r="P19" s="120">
        <v>6</v>
      </c>
      <c r="Q19" s="120">
        <v>0</v>
      </c>
      <c r="R19" s="120">
        <v>0</v>
      </c>
      <c r="S19" s="120">
        <v>6</v>
      </c>
      <c r="T19" s="120">
        <v>0</v>
      </c>
      <c r="U19" s="120">
        <v>0</v>
      </c>
      <c r="V19" s="120">
        <v>760</v>
      </c>
      <c r="W19" s="120" t="s">
        <v>196</v>
      </c>
      <c r="X19" s="120" t="s">
        <v>279</v>
      </c>
      <c r="Y19" s="120" t="s">
        <v>226</v>
      </c>
      <c r="Z19" s="120" t="s">
        <v>197</v>
      </c>
      <c r="AA19" s="120">
        <v>1</v>
      </c>
    </row>
    <row r="20" spans="1:27" ht="76.5">
      <c r="A20" s="125">
        <v>10</v>
      </c>
      <c r="B20" s="125" t="s">
        <v>157</v>
      </c>
      <c r="C20" s="125" t="s">
        <v>137</v>
      </c>
      <c r="D20" s="125" t="s">
        <v>250</v>
      </c>
      <c r="E20" s="125" t="s">
        <v>192</v>
      </c>
      <c r="F20" s="125" t="s">
        <v>251</v>
      </c>
      <c r="G20" s="125" t="s">
        <v>252</v>
      </c>
      <c r="H20" s="125" t="s">
        <v>193</v>
      </c>
      <c r="I20" s="125">
        <v>0.75</v>
      </c>
      <c r="J20" s="125" t="s">
        <v>253</v>
      </c>
      <c r="K20" s="125">
        <v>0</v>
      </c>
      <c r="L20" s="125">
        <v>0</v>
      </c>
      <c r="M20" s="125">
        <v>8</v>
      </c>
      <c r="N20" s="125">
        <v>0</v>
      </c>
      <c r="O20" s="125">
        <v>0</v>
      </c>
      <c r="P20" s="125">
        <v>8</v>
      </c>
      <c r="Q20" s="125">
        <v>0</v>
      </c>
      <c r="R20" s="125">
        <v>0</v>
      </c>
      <c r="S20" s="125">
        <v>8</v>
      </c>
      <c r="T20" s="125">
        <v>0</v>
      </c>
      <c r="U20" s="125">
        <v>0</v>
      </c>
      <c r="V20" s="125">
        <v>970</v>
      </c>
      <c r="W20" s="125" t="s">
        <v>196</v>
      </c>
      <c r="X20" s="125" t="s">
        <v>280</v>
      </c>
      <c r="Y20" s="125" t="s">
        <v>194</v>
      </c>
      <c r="Z20" s="125" t="s">
        <v>195</v>
      </c>
      <c r="AA20" s="125">
        <v>1</v>
      </c>
    </row>
    <row r="21" spans="1:27" s="121" customFormat="1" ht="16.5">
      <c r="A21" s="124"/>
      <c r="B21" s="124" t="s">
        <v>198</v>
      </c>
      <c r="C21" s="124"/>
      <c r="D21" s="124"/>
      <c r="E21" s="124"/>
      <c r="F21" s="124"/>
      <c r="G21" s="124"/>
      <c r="H21" s="124"/>
      <c r="I21" s="124">
        <f>SUM(I11:I20)</f>
        <v>7.92</v>
      </c>
      <c r="J21" s="124"/>
      <c r="K21" s="124"/>
      <c r="L21" s="124"/>
      <c r="M21" s="124">
        <f>SUM(M11:M20)</f>
        <v>75</v>
      </c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</row>
    <row r="22" s="121" customFormat="1" ht="16.5"/>
    <row r="23" s="121" customFormat="1" ht="16.5"/>
    <row r="24" spans="1:16" s="121" customFormat="1" ht="18" customHeight="1">
      <c r="A24" s="128" t="s">
        <v>211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</row>
    <row r="25" s="121" customFormat="1" ht="16.5"/>
    <row r="26" s="121" customFormat="1" ht="16.5"/>
    <row r="27" s="121" customFormat="1" ht="16.5"/>
    <row r="28" s="121" customFormat="1" ht="16.5"/>
    <row r="29" s="121" customFormat="1" ht="16.5"/>
    <row r="30" s="121" customFormat="1" ht="16.5"/>
    <row r="31" s="121" customFormat="1" ht="16.5"/>
    <row r="32" s="121" customFormat="1" ht="16.5"/>
    <row r="33" s="121" customFormat="1" ht="16.5"/>
    <row r="34" s="121" customFormat="1" ht="16.5"/>
    <row r="35" s="121" customFormat="1" ht="16.5"/>
    <row r="36" s="121" customFormat="1" ht="16.5"/>
    <row r="37" s="121" customFormat="1" ht="16.5"/>
    <row r="38" s="121" customFormat="1" ht="16.5"/>
    <row r="39" s="121" customFormat="1" ht="16.5"/>
    <row r="40" s="121" customFormat="1" ht="16.5"/>
    <row r="41" s="121" customFormat="1" ht="16.5"/>
    <row r="42" s="121" customFormat="1" ht="16.5"/>
    <row r="43" s="121" customFormat="1" ht="16.5"/>
    <row r="44" s="121" customFormat="1" ht="16.5"/>
    <row r="45" s="121" customFormat="1" ht="16.5"/>
    <row r="46" s="121" customFormat="1" ht="16.5"/>
    <row r="47" s="121" customFormat="1" ht="16.5"/>
    <row r="48" s="121" customFormat="1" ht="16.5"/>
    <row r="49" s="121" customFormat="1" ht="16.5"/>
    <row r="50" s="121" customFormat="1" ht="16.5"/>
    <row r="51" s="121" customFormat="1" ht="16.5"/>
    <row r="52" s="121" customFormat="1" ht="16.5"/>
    <row r="53" s="121" customFormat="1" ht="16.5"/>
    <row r="54" s="121" customFormat="1" ht="16.5"/>
    <row r="55" s="121" customFormat="1" ht="16.5"/>
    <row r="56" s="121" customFormat="1" ht="16.5"/>
    <row r="57" s="121" customFormat="1" ht="16.5"/>
    <row r="58" s="121" customFormat="1" ht="16.5"/>
    <row r="59" s="121" customFormat="1" ht="16.5"/>
    <row r="60" s="121" customFormat="1" ht="16.5"/>
    <row r="61" s="121" customFormat="1" ht="16.5"/>
    <row r="62" s="121" customFormat="1" ht="16.5"/>
    <row r="63" s="121" customFormat="1" ht="16.5"/>
    <row r="64" s="121" customFormat="1" ht="16.5"/>
    <row r="65" s="121" customFormat="1" ht="16.5"/>
    <row r="66" s="121" customFormat="1" ht="16.5"/>
    <row r="67" s="121" customFormat="1" ht="16.5"/>
    <row r="68" s="121" customFormat="1" ht="16.5"/>
    <row r="69" s="121" customFormat="1" ht="16.5"/>
    <row r="70" s="121" customFormat="1" ht="16.5"/>
    <row r="71" s="121" customFormat="1" ht="16.5"/>
    <row r="72" s="121" customFormat="1" ht="16.5"/>
    <row r="73" s="121" customFormat="1" ht="16.5"/>
    <row r="74" s="121" customFormat="1" ht="16.5"/>
    <row r="75" s="121" customFormat="1" ht="16.5"/>
    <row r="76" s="121" customFormat="1" ht="16.5"/>
    <row r="77" s="121" customFormat="1" ht="16.5"/>
    <row r="78" s="121" customFormat="1" ht="16.5"/>
    <row r="79" s="121" customFormat="1" ht="16.5"/>
    <row r="80" s="121" customFormat="1" ht="16.5"/>
    <row r="81" s="121" customFormat="1" ht="16.5"/>
    <row r="82" s="121" customFormat="1" ht="16.5"/>
    <row r="83" s="121" customFormat="1" ht="16.5"/>
    <row r="84" s="121" customFormat="1" ht="16.5"/>
    <row r="85" s="121" customFormat="1" ht="16.5"/>
    <row r="86" s="121" customFormat="1" ht="16.5"/>
    <row r="87" s="121" customFormat="1" ht="16.5"/>
    <row r="88" s="121" customFormat="1" ht="16.5"/>
    <row r="89" s="121" customFormat="1" ht="16.5"/>
    <row r="90" s="121" customFormat="1" ht="16.5"/>
    <row r="91" s="121" customFormat="1" ht="16.5"/>
    <row r="92" s="121" customFormat="1" ht="16.5"/>
    <row r="93" s="121" customFormat="1" ht="16.5"/>
    <row r="94" s="121" customFormat="1" ht="16.5"/>
    <row r="95" s="121" customFormat="1" ht="16.5"/>
    <row r="96" s="121" customFormat="1" ht="16.5"/>
    <row r="97" s="121" customFormat="1" ht="16.5"/>
    <row r="98" s="121" customFormat="1" ht="16.5"/>
    <row r="99" s="121" customFormat="1" ht="16.5"/>
    <row r="100" s="121" customFormat="1" ht="16.5"/>
    <row r="101" s="121" customFormat="1" ht="16.5"/>
    <row r="102" s="121" customFormat="1" ht="16.5"/>
    <row r="103" s="121" customFormat="1" ht="16.5"/>
    <row r="104" s="121" customFormat="1" ht="16.5"/>
    <row r="105" s="121" customFormat="1" ht="16.5"/>
    <row r="106" s="121" customFormat="1" ht="16.5"/>
    <row r="107" s="121" customFormat="1" ht="16.5"/>
    <row r="108" s="121" customFormat="1" ht="16.5"/>
    <row r="109" s="121" customFormat="1" ht="16.5"/>
    <row r="110" s="121" customFormat="1" ht="16.5"/>
    <row r="111" s="121" customFormat="1" ht="16.5"/>
    <row r="112" s="121" customFormat="1" ht="16.5"/>
    <row r="113" s="121" customFormat="1" ht="16.5"/>
    <row r="114" s="121" customFormat="1" ht="16.5"/>
    <row r="115" s="121" customFormat="1" ht="16.5"/>
    <row r="116" s="121" customFormat="1" ht="16.5"/>
    <row r="117" s="121" customFormat="1" ht="16.5"/>
    <row r="118" s="121" customFormat="1" ht="16.5"/>
    <row r="119" s="121" customFormat="1" ht="16.5"/>
    <row r="120" s="121" customFormat="1" ht="16.5"/>
    <row r="121" s="121" customFormat="1" ht="16.5"/>
    <row r="122" s="121" customFormat="1" ht="16.5"/>
    <row r="123" s="121" customFormat="1" ht="16.5"/>
    <row r="124" s="121" customFormat="1" ht="16.5"/>
    <row r="125" s="121" customFormat="1" ht="16.5"/>
    <row r="126" s="121" customFormat="1" ht="16.5"/>
    <row r="127" s="121" customFormat="1" ht="16.5"/>
    <row r="128" s="121" customFormat="1" ht="16.5"/>
    <row r="129" s="121" customFormat="1" ht="16.5"/>
    <row r="130" s="121" customFormat="1" ht="16.5"/>
    <row r="131" s="121" customFormat="1" ht="16.5"/>
    <row r="132" s="121" customFormat="1" ht="16.5"/>
    <row r="133" s="121" customFormat="1" ht="16.5"/>
    <row r="134" s="121" customFormat="1" ht="16.5"/>
    <row r="135" s="121" customFormat="1" ht="16.5"/>
    <row r="136" s="121" customFormat="1" ht="16.5"/>
    <row r="137" s="121" customFormat="1" ht="16.5"/>
    <row r="138" s="121" customFormat="1" ht="16.5"/>
    <row r="139" s="121" customFormat="1" ht="16.5"/>
    <row r="140" s="121" customFormat="1" ht="16.5"/>
    <row r="141" s="121" customFormat="1" ht="16.5"/>
    <row r="142" s="121" customFormat="1" ht="16.5"/>
    <row r="143" s="121" customFormat="1" ht="16.5"/>
    <row r="144" s="121" customFormat="1" ht="16.5"/>
    <row r="145" s="121" customFormat="1" ht="16.5"/>
    <row r="146" s="121" customFormat="1" ht="16.5"/>
    <row r="147" s="121" customFormat="1" ht="16.5"/>
    <row r="148" s="121" customFormat="1" ht="16.5"/>
    <row r="149" s="121" customFormat="1" ht="16.5"/>
    <row r="150" s="121" customFormat="1" ht="16.5"/>
    <row r="151" s="121" customFormat="1" ht="16.5"/>
    <row r="152" s="121" customFormat="1" ht="16.5"/>
    <row r="153" s="121" customFormat="1" ht="16.5"/>
    <row r="154" s="121" customFormat="1" ht="16.5"/>
    <row r="155" s="121" customFormat="1" ht="16.5"/>
    <row r="156" s="121" customFormat="1" ht="16.5"/>
    <row r="157" s="121" customFormat="1" ht="16.5"/>
    <row r="158" s="121" customFormat="1" ht="16.5"/>
    <row r="159" s="121" customFormat="1" ht="16.5"/>
    <row r="160" s="121" customFormat="1" ht="16.5"/>
    <row r="161" s="121" customFormat="1" ht="16.5"/>
    <row r="162" s="121" customFormat="1" ht="16.5"/>
    <row r="163" s="121" customFormat="1" ht="16.5"/>
    <row r="164" s="121" customFormat="1" ht="16.5"/>
    <row r="165" s="121" customFormat="1" ht="16.5"/>
    <row r="166" s="121" customFormat="1" ht="16.5"/>
    <row r="167" s="121" customFormat="1" ht="16.5"/>
    <row r="168" s="121" customFormat="1" ht="16.5"/>
    <row r="169" s="121" customFormat="1" ht="16.5"/>
    <row r="170" s="121" customFormat="1" ht="16.5"/>
    <row r="171" s="121" customFormat="1" ht="16.5"/>
    <row r="172" s="121" customFormat="1" ht="16.5"/>
    <row r="173" s="121" customFormat="1" ht="16.5"/>
    <row r="174" s="121" customFormat="1" ht="16.5"/>
    <row r="175" s="121" customFormat="1" ht="16.5"/>
    <row r="176" s="121" customFormat="1" ht="16.5"/>
    <row r="177" s="121" customFormat="1" ht="16.5"/>
    <row r="178" s="121" customFormat="1" ht="16.5"/>
    <row r="179" s="121" customFormat="1" ht="16.5"/>
    <row r="180" s="121" customFormat="1" ht="16.5"/>
    <row r="181" s="121" customFormat="1" ht="16.5"/>
    <row r="182" s="121" customFormat="1" ht="16.5"/>
    <row r="183" s="121" customFormat="1" ht="16.5"/>
    <row r="184" s="121" customFormat="1" ht="16.5"/>
    <row r="185" s="121" customFormat="1" ht="16.5"/>
    <row r="186" s="121" customFormat="1" ht="16.5"/>
    <row r="187" s="121" customFormat="1" ht="16.5"/>
    <row r="188" s="121" customFormat="1" ht="16.5"/>
    <row r="189" s="121" customFormat="1" ht="16.5"/>
    <row r="190" s="121" customFormat="1" ht="16.5"/>
    <row r="191" s="121" customFormat="1" ht="16.5"/>
    <row r="192" s="121" customFormat="1" ht="16.5"/>
    <row r="193" s="121" customFormat="1" ht="16.5"/>
    <row r="194" s="121" customFormat="1" ht="16.5"/>
    <row r="195" s="121" customFormat="1" ht="16.5"/>
    <row r="196" s="121" customFormat="1" ht="16.5"/>
    <row r="197" s="121" customFormat="1" ht="16.5"/>
    <row r="198" s="121" customFormat="1" ht="16.5"/>
    <row r="199" s="121" customFormat="1" ht="16.5"/>
    <row r="200" s="121" customFormat="1" ht="16.5"/>
    <row r="201" s="121" customFormat="1" ht="16.5"/>
    <row r="202" s="121" customFormat="1" ht="16.5"/>
    <row r="203" s="121" customFormat="1" ht="16.5"/>
    <row r="204" s="121" customFormat="1" ht="16.5"/>
    <row r="205" s="121" customFormat="1" ht="16.5"/>
    <row r="206" s="121" customFormat="1" ht="16.5"/>
    <row r="207" s="121" customFormat="1" ht="16.5"/>
    <row r="208" s="121" customFormat="1" ht="16.5"/>
    <row r="209" s="121" customFormat="1" ht="16.5"/>
    <row r="210" s="121" customFormat="1" ht="16.5"/>
    <row r="211" s="121" customFormat="1" ht="16.5"/>
    <row r="212" s="121" customFormat="1" ht="16.5"/>
    <row r="213" s="121" customFormat="1" ht="16.5"/>
    <row r="214" s="121" customFormat="1" ht="16.5"/>
    <row r="215" s="121" customFormat="1" ht="16.5"/>
    <row r="216" s="121" customFormat="1" ht="16.5"/>
    <row r="217" s="121" customFormat="1" ht="16.5"/>
    <row r="218" s="121" customFormat="1" ht="16.5"/>
    <row r="219" s="121" customFormat="1" ht="16.5"/>
    <row r="220" s="121" customFormat="1" ht="16.5"/>
    <row r="221" s="121" customFormat="1" ht="16.5"/>
    <row r="222" s="121" customFormat="1" ht="16.5"/>
    <row r="223" s="121" customFormat="1" ht="16.5"/>
    <row r="224" s="121" customFormat="1" ht="16.5"/>
    <row r="225" s="121" customFormat="1" ht="16.5"/>
    <row r="226" s="121" customFormat="1" ht="16.5"/>
    <row r="227" s="121" customFormat="1" ht="16.5"/>
    <row r="228" s="121" customFormat="1" ht="16.5"/>
    <row r="229" s="121" customFormat="1" ht="16.5"/>
    <row r="230" s="121" customFormat="1" ht="16.5"/>
    <row r="231" s="121" customFormat="1" ht="16.5"/>
    <row r="232" s="121" customFormat="1" ht="16.5"/>
    <row r="233" s="121" customFormat="1" ht="16.5"/>
    <row r="234" s="121" customFormat="1" ht="16.5"/>
    <row r="235" s="121" customFormat="1" ht="16.5"/>
    <row r="236" s="121" customFormat="1" ht="16.5"/>
    <row r="237" s="121" customFormat="1" ht="16.5"/>
    <row r="238" s="121" customFormat="1" ht="16.5"/>
    <row r="239" s="121" customFormat="1" ht="16.5"/>
    <row r="240" s="121" customFormat="1" ht="16.5"/>
    <row r="241" s="121" customFormat="1" ht="16.5"/>
    <row r="242" s="121" customFormat="1" ht="16.5"/>
    <row r="243" s="121" customFormat="1" ht="16.5"/>
    <row r="244" s="121" customFormat="1" ht="16.5"/>
    <row r="245" s="121" customFormat="1" ht="16.5"/>
    <row r="246" s="121" customFormat="1" ht="16.5"/>
    <row r="247" s="121" customFormat="1" ht="16.5"/>
    <row r="248" s="121" customFormat="1" ht="16.5"/>
    <row r="249" s="121" customFormat="1" ht="16.5"/>
    <row r="250" s="121" customFormat="1" ht="16.5"/>
    <row r="251" s="121" customFormat="1" ht="16.5"/>
    <row r="252" s="121" customFormat="1" ht="16.5"/>
    <row r="253" s="121" customFormat="1" ht="16.5"/>
    <row r="254" s="121" customFormat="1" ht="16.5"/>
    <row r="255" s="121" customFormat="1" ht="16.5"/>
    <row r="256" s="121" customFormat="1" ht="16.5"/>
    <row r="257" s="121" customFormat="1" ht="16.5"/>
    <row r="258" s="121" customFormat="1" ht="16.5"/>
    <row r="259" s="121" customFormat="1" ht="16.5"/>
    <row r="260" s="121" customFormat="1" ht="16.5"/>
    <row r="261" s="121" customFormat="1" ht="16.5"/>
    <row r="262" s="121" customFormat="1" ht="16.5"/>
    <row r="263" s="121" customFormat="1" ht="16.5"/>
    <row r="264" s="121" customFormat="1" ht="16.5"/>
    <row r="265" s="121" customFormat="1" ht="16.5"/>
    <row r="266" s="121" customFormat="1" ht="16.5"/>
    <row r="267" s="121" customFormat="1" ht="16.5"/>
    <row r="268" s="121" customFormat="1" ht="16.5"/>
    <row r="269" s="121" customFormat="1" ht="16.5"/>
    <row r="270" s="121" customFormat="1" ht="16.5"/>
    <row r="271" s="121" customFormat="1" ht="16.5"/>
    <row r="272" s="121" customFormat="1" ht="16.5"/>
    <row r="273" s="121" customFormat="1" ht="16.5"/>
    <row r="274" s="121" customFormat="1" ht="16.5"/>
    <row r="275" s="121" customFormat="1" ht="16.5"/>
    <row r="276" s="121" customFormat="1" ht="16.5"/>
    <row r="277" s="121" customFormat="1" ht="16.5"/>
    <row r="278" s="121" customFormat="1" ht="16.5"/>
    <row r="279" s="121" customFormat="1" ht="16.5"/>
    <row r="280" s="121" customFormat="1" ht="16.5"/>
    <row r="281" s="121" customFormat="1" ht="16.5"/>
    <row r="282" s="121" customFormat="1" ht="16.5"/>
    <row r="283" s="121" customFormat="1" ht="16.5"/>
    <row r="284" s="121" customFormat="1" ht="16.5"/>
    <row r="285" s="121" customFormat="1" ht="16.5"/>
    <row r="286" s="121" customFormat="1" ht="16.5"/>
    <row r="287" s="121" customFormat="1" ht="16.5"/>
    <row r="288" s="121" customFormat="1" ht="16.5"/>
    <row r="289" s="121" customFormat="1" ht="16.5"/>
    <row r="290" s="121" customFormat="1" ht="16.5"/>
    <row r="291" s="121" customFormat="1" ht="16.5"/>
    <row r="292" s="121" customFormat="1" ht="16.5"/>
    <row r="293" s="121" customFormat="1" ht="16.5"/>
    <row r="294" s="121" customFormat="1" ht="16.5"/>
    <row r="295" s="121" customFormat="1" ht="16.5"/>
    <row r="296" s="121" customFormat="1" ht="16.5"/>
    <row r="297" s="121" customFormat="1" ht="16.5"/>
    <row r="298" s="121" customFormat="1" ht="16.5"/>
    <row r="299" s="121" customFormat="1" ht="16.5"/>
    <row r="300" s="121" customFormat="1" ht="16.5"/>
    <row r="301" s="121" customFormat="1" ht="16.5"/>
    <row r="302" s="121" customFormat="1" ht="16.5"/>
    <row r="303" s="121" customFormat="1" ht="16.5"/>
    <row r="304" s="121" customFormat="1" ht="16.5"/>
    <row r="305" s="121" customFormat="1" ht="16.5"/>
    <row r="306" s="121" customFormat="1" ht="16.5"/>
    <row r="307" s="121" customFormat="1" ht="16.5"/>
    <row r="308" s="121" customFormat="1" ht="16.5"/>
    <row r="309" s="121" customFormat="1" ht="16.5"/>
    <row r="310" s="121" customFormat="1" ht="16.5"/>
    <row r="311" s="121" customFormat="1" ht="16.5"/>
    <row r="312" s="121" customFormat="1" ht="16.5"/>
    <row r="313" s="121" customFormat="1" ht="16.5"/>
    <row r="314" s="121" customFormat="1" ht="16.5"/>
    <row r="315" s="121" customFormat="1" ht="16.5"/>
    <row r="316" s="121" customFormat="1" ht="16.5"/>
    <row r="317" s="121" customFormat="1" ht="16.5"/>
    <row r="318" s="121" customFormat="1" ht="16.5"/>
    <row r="319" s="121" customFormat="1" ht="16.5"/>
    <row r="320" s="121" customFormat="1" ht="16.5"/>
    <row r="321" s="121" customFormat="1" ht="16.5"/>
    <row r="322" s="121" customFormat="1" ht="16.5"/>
    <row r="323" s="121" customFormat="1" ht="16.5"/>
    <row r="324" s="121" customFormat="1" ht="16.5"/>
    <row r="325" s="121" customFormat="1" ht="16.5"/>
    <row r="326" s="121" customFormat="1" ht="16.5"/>
    <row r="327" s="121" customFormat="1" ht="16.5"/>
    <row r="328" s="121" customFormat="1" ht="16.5"/>
    <row r="329" s="121" customFormat="1" ht="16.5"/>
    <row r="330" s="121" customFormat="1" ht="16.5"/>
    <row r="331" s="121" customFormat="1" ht="16.5"/>
    <row r="332" s="121" customFormat="1" ht="16.5"/>
    <row r="333" s="121" customFormat="1" ht="16.5"/>
    <row r="334" s="121" customFormat="1" ht="16.5"/>
    <row r="335" s="121" customFormat="1" ht="16.5"/>
    <row r="336" s="121" customFormat="1" ht="16.5"/>
    <row r="337" s="121" customFormat="1" ht="16.5"/>
    <row r="338" s="121" customFormat="1" ht="16.5"/>
    <row r="339" s="121" customFormat="1" ht="16.5"/>
    <row r="340" s="121" customFormat="1" ht="16.5"/>
    <row r="341" s="121" customFormat="1" ht="16.5"/>
    <row r="342" s="121" customFormat="1" ht="16.5"/>
    <row r="343" s="121" customFormat="1" ht="16.5"/>
    <row r="344" s="121" customFormat="1" ht="16.5"/>
    <row r="345" s="121" customFormat="1" ht="16.5"/>
    <row r="346" s="121" customFormat="1" ht="16.5"/>
    <row r="347" s="121" customFormat="1" ht="16.5"/>
    <row r="348" s="121" customFormat="1" ht="16.5"/>
    <row r="349" s="121" customFormat="1" ht="16.5"/>
    <row r="350" s="121" customFormat="1" ht="16.5"/>
    <row r="351" s="121" customFormat="1" ht="16.5"/>
    <row r="352" s="121" customFormat="1" ht="16.5"/>
    <row r="353" s="121" customFormat="1" ht="16.5"/>
    <row r="354" s="121" customFormat="1" ht="16.5"/>
    <row r="355" s="121" customFormat="1" ht="16.5"/>
    <row r="356" s="121" customFormat="1" ht="16.5"/>
    <row r="357" s="121" customFormat="1" ht="16.5"/>
    <row r="358" s="121" customFormat="1" ht="16.5"/>
    <row r="359" s="121" customFormat="1" ht="16.5"/>
    <row r="360" s="121" customFormat="1" ht="16.5"/>
    <row r="361" s="121" customFormat="1" ht="16.5"/>
    <row r="362" s="121" customFormat="1" ht="16.5"/>
    <row r="363" s="121" customFormat="1" ht="16.5"/>
    <row r="364" s="121" customFormat="1" ht="16.5"/>
    <row r="365" s="121" customFormat="1" ht="16.5"/>
    <row r="366" s="121" customFormat="1" ht="16.5"/>
    <row r="367" s="121" customFormat="1" ht="16.5"/>
    <row r="368" s="121" customFormat="1" ht="16.5"/>
    <row r="369" s="121" customFormat="1" ht="16.5"/>
    <row r="370" s="121" customFormat="1" ht="16.5"/>
    <row r="371" s="121" customFormat="1" ht="16.5"/>
    <row r="372" s="121" customFormat="1" ht="16.5"/>
    <row r="373" s="121" customFormat="1" ht="16.5"/>
    <row r="374" s="121" customFormat="1" ht="16.5"/>
    <row r="375" s="121" customFormat="1" ht="16.5"/>
    <row r="376" s="121" customFormat="1" ht="16.5"/>
    <row r="377" s="121" customFormat="1" ht="16.5"/>
    <row r="378" s="121" customFormat="1" ht="16.5"/>
    <row r="379" s="121" customFormat="1" ht="16.5"/>
    <row r="380" s="121" customFormat="1" ht="16.5"/>
    <row r="381" s="121" customFormat="1" ht="16.5"/>
    <row r="382" s="121" customFormat="1" ht="16.5"/>
    <row r="383" s="121" customFormat="1" ht="16.5"/>
    <row r="384" s="121" customFormat="1" ht="16.5"/>
    <row r="385" s="121" customFormat="1" ht="16.5"/>
    <row r="386" s="121" customFormat="1" ht="16.5"/>
    <row r="387" s="121" customFormat="1" ht="16.5"/>
    <row r="388" s="121" customFormat="1" ht="16.5"/>
    <row r="389" s="121" customFormat="1" ht="16.5"/>
    <row r="390" s="121" customFormat="1" ht="16.5"/>
    <row r="391" s="121" customFormat="1" ht="16.5"/>
    <row r="392" s="121" customFormat="1" ht="16.5"/>
    <row r="393" s="121" customFormat="1" ht="16.5"/>
    <row r="394" s="121" customFormat="1" ht="16.5"/>
    <row r="395" s="121" customFormat="1" ht="16.5"/>
    <row r="396" s="121" customFormat="1" ht="16.5"/>
    <row r="397" s="121" customFormat="1" ht="16.5"/>
    <row r="398" s="121" customFormat="1" ht="16.5"/>
    <row r="399" s="121" customFormat="1" ht="16.5"/>
    <row r="400" s="121" customFormat="1" ht="16.5"/>
    <row r="401" s="121" customFormat="1" ht="16.5"/>
    <row r="402" s="121" customFormat="1" ht="16.5"/>
    <row r="403" s="121" customFormat="1" ht="16.5"/>
    <row r="404" s="121" customFormat="1" ht="16.5"/>
    <row r="405" s="121" customFormat="1" ht="16.5"/>
    <row r="406" s="121" customFormat="1" ht="16.5"/>
    <row r="407" s="121" customFormat="1" ht="16.5"/>
    <row r="408" s="121" customFormat="1" ht="16.5"/>
    <row r="409" s="121" customFormat="1" ht="16.5"/>
    <row r="410" s="121" customFormat="1" ht="16.5"/>
    <row r="411" s="121" customFormat="1" ht="16.5"/>
    <row r="412" s="121" customFormat="1" ht="16.5"/>
    <row r="413" s="121" customFormat="1" ht="16.5"/>
    <row r="414" s="121" customFormat="1" ht="16.5"/>
    <row r="415" s="121" customFormat="1" ht="16.5"/>
    <row r="416" s="121" customFormat="1" ht="16.5"/>
    <row r="417" s="121" customFormat="1" ht="16.5"/>
    <row r="418" s="121" customFormat="1" ht="16.5"/>
    <row r="419" s="121" customFormat="1" ht="16.5"/>
    <row r="420" s="121" customFormat="1" ht="16.5"/>
    <row r="421" s="121" customFormat="1" ht="16.5"/>
    <row r="422" s="121" customFormat="1" ht="16.5"/>
    <row r="423" s="121" customFormat="1" ht="16.5"/>
    <row r="424" s="121" customFormat="1" ht="16.5"/>
    <row r="425" s="121" customFormat="1" ht="16.5"/>
    <row r="426" s="121" customFormat="1" ht="16.5"/>
    <row r="427" s="121" customFormat="1" ht="16.5"/>
    <row r="428" s="121" customFormat="1" ht="16.5"/>
    <row r="429" s="121" customFormat="1" ht="16.5"/>
    <row r="430" s="121" customFormat="1" ht="16.5"/>
    <row r="431" s="121" customFormat="1" ht="16.5"/>
    <row r="432" s="121" customFormat="1" ht="16.5"/>
    <row r="433" s="121" customFormat="1" ht="16.5"/>
    <row r="434" s="121" customFormat="1" ht="16.5"/>
    <row r="435" s="121" customFormat="1" ht="16.5"/>
    <row r="436" s="121" customFormat="1" ht="16.5"/>
    <row r="437" s="121" customFormat="1" ht="16.5"/>
    <row r="438" s="121" customFormat="1" ht="16.5"/>
    <row r="439" s="121" customFormat="1" ht="16.5"/>
    <row r="440" s="121" customFormat="1" ht="16.5"/>
    <row r="441" s="121" customFormat="1" ht="16.5"/>
    <row r="442" s="121" customFormat="1" ht="16.5"/>
    <row r="443" s="121" customFormat="1" ht="16.5"/>
    <row r="444" s="121" customFormat="1" ht="16.5"/>
    <row r="445" s="121" customFormat="1" ht="16.5"/>
    <row r="446" s="121" customFormat="1" ht="16.5"/>
    <row r="447" s="121" customFormat="1" ht="16.5"/>
    <row r="448" s="121" customFormat="1" ht="16.5"/>
    <row r="449" s="121" customFormat="1" ht="16.5"/>
    <row r="450" s="121" customFormat="1" ht="16.5"/>
    <row r="451" s="121" customFormat="1" ht="16.5"/>
    <row r="452" s="121" customFormat="1" ht="16.5"/>
    <row r="453" s="121" customFormat="1" ht="16.5"/>
    <row r="454" s="121" customFormat="1" ht="16.5"/>
    <row r="455" s="121" customFormat="1" ht="16.5"/>
    <row r="456" s="121" customFormat="1" ht="16.5"/>
    <row r="457" s="121" customFormat="1" ht="16.5"/>
    <row r="458" s="121" customFormat="1" ht="16.5"/>
    <row r="459" s="121" customFormat="1" ht="16.5"/>
    <row r="460" s="121" customFormat="1" ht="16.5"/>
    <row r="461" s="121" customFormat="1" ht="16.5"/>
    <row r="462" s="121" customFormat="1" ht="16.5"/>
    <row r="463" s="121" customFormat="1" ht="16.5"/>
    <row r="464" s="121" customFormat="1" ht="16.5"/>
    <row r="465" s="121" customFormat="1" ht="16.5"/>
    <row r="466" s="121" customFormat="1" ht="16.5"/>
    <row r="467" s="121" customFormat="1" ht="16.5"/>
    <row r="468" s="121" customFormat="1" ht="16.5"/>
    <row r="469" s="121" customFormat="1" ht="16.5"/>
    <row r="470" s="121" customFormat="1" ht="16.5"/>
    <row r="471" s="121" customFormat="1" ht="16.5"/>
    <row r="472" s="121" customFormat="1" ht="16.5"/>
    <row r="473" s="121" customFormat="1" ht="16.5"/>
    <row r="474" s="121" customFormat="1" ht="16.5"/>
    <row r="475" s="121" customFormat="1" ht="16.5"/>
    <row r="476" s="121" customFormat="1" ht="16.5"/>
    <row r="477" s="121" customFormat="1" ht="16.5"/>
    <row r="478" s="121" customFormat="1" ht="16.5"/>
    <row r="479" s="121" customFormat="1" ht="16.5"/>
    <row r="480" s="121" customFormat="1" ht="16.5"/>
    <row r="481" s="121" customFormat="1" ht="16.5"/>
    <row r="482" s="121" customFormat="1" ht="16.5"/>
    <row r="483" s="121" customFormat="1" ht="16.5"/>
    <row r="484" s="121" customFormat="1" ht="16.5"/>
    <row r="485" s="121" customFormat="1" ht="16.5"/>
    <row r="486" s="121" customFormat="1" ht="16.5"/>
    <row r="487" s="121" customFormat="1" ht="16.5"/>
    <row r="488" s="121" customFormat="1" ht="16.5"/>
    <row r="489" s="121" customFormat="1" ht="16.5"/>
    <row r="490" s="121" customFormat="1" ht="16.5"/>
    <row r="491" s="121" customFormat="1" ht="16.5"/>
    <row r="492" s="121" customFormat="1" ht="16.5"/>
    <row r="493" s="121" customFormat="1" ht="16.5"/>
    <row r="494" s="121" customFormat="1" ht="16.5"/>
    <row r="495" s="121" customFormat="1" ht="16.5"/>
    <row r="496" s="121" customFormat="1" ht="16.5"/>
    <row r="497" s="121" customFormat="1" ht="16.5"/>
    <row r="498" s="121" customFormat="1" ht="16.5"/>
    <row r="499" s="121" customFormat="1" ht="16.5"/>
    <row r="500" s="121" customFormat="1" ht="16.5"/>
    <row r="501" s="121" customFormat="1" ht="16.5"/>
    <row r="502" s="121" customFormat="1" ht="16.5"/>
    <row r="503" s="121" customFormat="1" ht="16.5"/>
    <row r="504" s="121" customFormat="1" ht="16.5"/>
    <row r="505" s="121" customFormat="1" ht="16.5"/>
    <row r="506" s="121" customFormat="1" ht="16.5"/>
    <row r="507" s="121" customFormat="1" ht="16.5"/>
    <row r="508" s="121" customFormat="1" ht="16.5"/>
    <row r="509" s="121" customFormat="1" ht="16.5"/>
    <row r="510" s="121" customFormat="1" ht="16.5"/>
    <row r="511" s="121" customFormat="1" ht="16.5"/>
    <row r="512" s="121" customFormat="1" ht="16.5"/>
    <row r="513" s="121" customFormat="1" ht="16.5"/>
    <row r="514" s="121" customFormat="1" ht="16.5"/>
    <row r="515" s="121" customFormat="1" ht="16.5"/>
    <row r="516" s="121" customFormat="1" ht="16.5"/>
    <row r="517" s="121" customFormat="1" ht="16.5"/>
    <row r="518" s="121" customFormat="1" ht="16.5"/>
    <row r="519" s="121" customFormat="1" ht="16.5"/>
    <row r="520" s="121" customFormat="1" ht="16.5"/>
    <row r="521" s="121" customFormat="1" ht="16.5"/>
    <row r="522" s="121" customFormat="1" ht="16.5"/>
    <row r="523" s="121" customFormat="1" ht="16.5"/>
    <row r="524" s="121" customFormat="1" ht="16.5"/>
    <row r="525" s="121" customFormat="1" ht="16.5"/>
    <row r="526" s="121" customFormat="1" ht="16.5"/>
    <row r="527" s="121" customFormat="1" ht="16.5"/>
    <row r="528" s="121" customFormat="1" ht="16.5"/>
    <row r="529" s="121" customFormat="1" ht="16.5"/>
    <row r="530" s="121" customFormat="1" ht="16.5"/>
    <row r="531" s="121" customFormat="1" ht="16.5"/>
    <row r="532" s="121" customFormat="1" ht="16.5"/>
    <row r="533" s="121" customFormat="1" ht="16.5"/>
    <row r="534" s="121" customFormat="1" ht="16.5"/>
    <row r="535" s="121" customFormat="1" ht="16.5"/>
    <row r="536" s="121" customFormat="1" ht="16.5"/>
    <row r="537" s="121" customFormat="1" ht="16.5"/>
    <row r="538" s="121" customFormat="1" ht="16.5"/>
    <row r="539" s="121" customFormat="1" ht="16.5"/>
    <row r="540" s="121" customFormat="1" ht="16.5"/>
    <row r="541" s="121" customFormat="1" ht="16.5"/>
    <row r="542" s="121" customFormat="1" ht="16.5"/>
    <row r="543" s="121" customFormat="1" ht="16.5"/>
    <row r="544" s="121" customFormat="1" ht="16.5"/>
    <row r="545" s="121" customFormat="1" ht="16.5"/>
    <row r="546" s="121" customFormat="1" ht="16.5"/>
    <row r="547" s="121" customFormat="1" ht="16.5"/>
    <row r="548" s="121" customFormat="1" ht="16.5"/>
    <row r="549" s="121" customFormat="1" ht="16.5"/>
    <row r="550" s="121" customFormat="1" ht="16.5"/>
    <row r="551" s="121" customFormat="1" ht="16.5"/>
    <row r="552" s="121" customFormat="1" ht="16.5"/>
    <row r="553" s="121" customFormat="1" ht="16.5"/>
    <row r="554" s="121" customFormat="1" ht="16.5"/>
    <row r="555" s="121" customFormat="1" ht="16.5"/>
    <row r="556" s="121" customFormat="1" ht="16.5"/>
    <row r="557" s="121" customFormat="1" ht="16.5"/>
    <row r="558" s="121" customFormat="1" ht="16.5"/>
    <row r="559" s="121" customFormat="1" ht="16.5"/>
    <row r="560" s="121" customFormat="1" ht="16.5"/>
    <row r="561" s="121" customFormat="1" ht="16.5"/>
    <row r="562" s="121" customFormat="1" ht="16.5"/>
    <row r="563" s="121" customFormat="1" ht="16.5"/>
    <row r="564" s="121" customFormat="1" ht="16.5"/>
    <row r="565" s="121" customFormat="1" ht="16.5"/>
    <row r="566" s="121" customFormat="1" ht="16.5"/>
    <row r="567" s="121" customFormat="1" ht="16.5"/>
    <row r="568" s="121" customFormat="1" ht="16.5"/>
    <row r="569" s="121" customFormat="1" ht="16.5"/>
    <row r="570" s="121" customFormat="1" ht="16.5"/>
    <row r="571" s="121" customFormat="1" ht="16.5"/>
    <row r="572" s="121" customFormat="1" ht="16.5"/>
    <row r="573" s="121" customFormat="1" ht="16.5"/>
    <row r="574" s="121" customFormat="1" ht="16.5"/>
    <row r="575" s="121" customFormat="1" ht="16.5"/>
    <row r="576" s="121" customFormat="1" ht="16.5"/>
    <row r="577" s="121" customFormat="1" ht="16.5"/>
    <row r="578" s="121" customFormat="1" ht="16.5"/>
    <row r="579" s="121" customFormat="1" ht="16.5"/>
    <row r="580" s="121" customFormat="1" ht="16.5"/>
    <row r="581" s="121" customFormat="1" ht="16.5"/>
    <row r="582" s="121" customFormat="1" ht="16.5"/>
    <row r="583" s="121" customFormat="1" ht="16.5"/>
    <row r="584" s="121" customFormat="1" ht="16.5"/>
    <row r="585" s="121" customFormat="1" ht="16.5"/>
    <row r="586" s="121" customFormat="1" ht="16.5"/>
    <row r="587" s="121" customFormat="1" ht="16.5"/>
    <row r="588" s="121" customFormat="1" ht="16.5"/>
    <row r="589" s="121" customFormat="1" ht="16.5"/>
    <row r="590" s="121" customFormat="1" ht="16.5"/>
    <row r="591" s="121" customFormat="1" ht="16.5"/>
    <row r="592" s="121" customFormat="1" ht="16.5"/>
    <row r="593" s="121" customFormat="1" ht="16.5"/>
    <row r="594" s="121" customFormat="1" ht="16.5"/>
    <row r="595" s="121" customFormat="1" ht="16.5"/>
    <row r="596" s="121" customFormat="1" ht="16.5"/>
    <row r="597" s="121" customFormat="1" ht="16.5"/>
    <row r="598" s="121" customFormat="1" ht="16.5"/>
    <row r="599" s="121" customFormat="1" ht="16.5"/>
    <row r="600" s="121" customFormat="1" ht="16.5"/>
    <row r="601" s="121" customFormat="1" ht="16.5"/>
    <row r="602" s="121" customFormat="1" ht="16.5"/>
    <row r="603" s="121" customFormat="1" ht="16.5"/>
    <row r="604" s="121" customFormat="1" ht="16.5"/>
    <row r="605" s="121" customFormat="1" ht="16.5"/>
    <row r="606" s="121" customFormat="1" ht="16.5"/>
    <row r="607" s="121" customFormat="1" ht="16.5"/>
    <row r="608" s="121" customFormat="1" ht="16.5"/>
    <row r="609" s="121" customFormat="1" ht="16.5"/>
    <row r="610" s="121" customFormat="1" ht="16.5"/>
    <row r="611" s="121" customFormat="1" ht="16.5"/>
    <row r="612" s="121" customFormat="1" ht="16.5"/>
    <row r="613" s="121" customFormat="1" ht="16.5"/>
    <row r="614" s="121" customFormat="1" ht="16.5"/>
    <row r="615" s="121" customFormat="1" ht="16.5"/>
    <row r="616" s="121" customFormat="1" ht="16.5"/>
    <row r="617" s="121" customFormat="1" ht="16.5"/>
    <row r="618" s="121" customFormat="1" ht="16.5"/>
    <row r="619" s="121" customFormat="1" ht="16.5"/>
    <row r="620" s="121" customFormat="1" ht="16.5"/>
    <row r="621" s="121" customFormat="1" ht="16.5"/>
    <row r="622" s="121" customFormat="1" ht="16.5"/>
    <row r="623" s="121" customFormat="1" ht="16.5"/>
    <row r="624" s="121" customFormat="1" ht="16.5"/>
    <row r="625" s="121" customFormat="1" ht="16.5"/>
    <row r="626" s="121" customFormat="1" ht="16.5"/>
    <row r="627" s="121" customFormat="1" ht="16.5"/>
    <row r="628" s="121" customFormat="1" ht="16.5"/>
    <row r="629" s="121" customFormat="1" ht="16.5"/>
    <row r="630" s="121" customFormat="1" ht="16.5"/>
    <row r="631" s="121" customFormat="1" ht="16.5"/>
    <row r="632" s="121" customFormat="1" ht="16.5"/>
    <row r="633" s="121" customFormat="1" ht="16.5"/>
    <row r="634" s="121" customFormat="1" ht="16.5"/>
    <row r="635" s="121" customFormat="1" ht="16.5"/>
    <row r="636" s="121" customFormat="1" ht="16.5"/>
    <row r="637" s="121" customFormat="1" ht="16.5"/>
    <row r="638" s="121" customFormat="1" ht="16.5"/>
    <row r="639" s="121" customFormat="1" ht="16.5"/>
    <row r="640" s="121" customFormat="1" ht="16.5"/>
    <row r="641" s="121" customFormat="1" ht="16.5"/>
    <row r="642" s="121" customFormat="1" ht="16.5"/>
    <row r="643" s="121" customFormat="1" ht="16.5"/>
    <row r="644" s="121" customFormat="1" ht="16.5"/>
    <row r="645" s="121" customFormat="1" ht="16.5"/>
    <row r="646" s="121" customFormat="1" ht="16.5"/>
    <row r="647" s="121" customFormat="1" ht="16.5"/>
    <row r="648" s="121" customFormat="1" ht="16.5"/>
    <row r="649" s="121" customFormat="1" ht="16.5"/>
    <row r="650" s="121" customFormat="1" ht="16.5"/>
    <row r="651" s="121" customFormat="1" ht="16.5"/>
    <row r="652" s="121" customFormat="1" ht="16.5"/>
    <row r="653" s="121" customFormat="1" ht="16.5"/>
    <row r="654" s="121" customFormat="1" ht="16.5"/>
    <row r="655" s="121" customFormat="1" ht="16.5"/>
    <row r="656" s="121" customFormat="1" ht="16.5"/>
    <row r="657" s="121" customFormat="1" ht="16.5"/>
    <row r="658" s="121" customFormat="1" ht="16.5"/>
    <row r="659" s="121" customFormat="1" ht="16.5"/>
    <row r="660" s="121" customFormat="1" ht="16.5"/>
    <row r="661" s="121" customFormat="1" ht="16.5"/>
    <row r="662" s="121" customFormat="1" ht="16.5"/>
    <row r="663" s="121" customFormat="1" ht="16.5"/>
    <row r="664" s="121" customFormat="1" ht="16.5"/>
    <row r="665" s="121" customFormat="1" ht="16.5"/>
    <row r="666" s="121" customFormat="1" ht="16.5"/>
    <row r="667" s="121" customFormat="1" ht="16.5"/>
    <row r="668" s="121" customFormat="1" ht="16.5"/>
    <row r="669" s="121" customFormat="1" ht="16.5"/>
    <row r="670" s="121" customFormat="1" ht="16.5"/>
    <row r="671" s="121" customFormat="1" ht="16.5"/>
    <row r="672" s="121" customFormat="1" ht="16.5"/>
    <row r="673" s="121" customFormat="1" ht="16.5"/>
    <row r="674" s="121" customFormat="1" ht="16.5"/>
    <row r="675" s="121" customFormat="1" ht="16.5"/>
    <row r="676" s="121" customFormat="1" ht="16.5"/>
    <row r="677" s="121" customFormat="1" ht="16.5"/>
    <row r="678" s="121" customFormat="1" ht="16.5"/>
    <row r="679" s="121" customFormat="1" ht="16.5"/>
    <row r="680" s="121" customFormat="1" ht="16.5"/>
    <row r="681" s="121" customFormat="1" ht="16.5"/>
    <row r="682" s="121" customFormat="1" ht="16.5"/>
    <row r="683" s="121" customFormat="1" ht="16.5"/>
    <row r="684" s="121" customFormat="1" ht="16.5"/>
    <row r="685" s="121" customFormat="1" ht="16.5"/>
    <row r="686" s="121" customFormat="1" ht="16.5"/>
    <row r="687" s="121" customFormat="1" ht="16.5"/>
    <row r="688" s="121" customFormat="1" ht="16.5"/>
    <row r="689" s="121" customFormat="1" ht="16.5"/>
    <row r="690" s="121" customFormat="1" ht="16.5"/>
    <row r="691" s="121" customFormat="1" ht="16.5"/>
    <row r="692" s="121" customFormat="1" ht="16.5"/>
    <row r="693" s="121" customFormat="1" ht="16.5"/>
    <row r="694" s="121" customFormat="1" ht="16.5"/>
    <row r="695" s="121" customFormat="1" ht="16.5"/>
    <row r="696" s="121" customFormat="1" ht="16.5"/>
    <row r="697" s="121" customFormat="1" ht="16.5"/>
    <row r="698" s="121" customFormat="1" ht="16.5"/>
    <row r="699" s="121" customFormat="1" ht="16.5"/>
    <row r="700" s="121" customFormat="1" ht="16.5"/>
    <row r="701" s="121" customFormat="1" ht="16.5"/>
    <row r="702" s="121" customFormat="1" ht="16.5"/>
    <row r="703" s="121" customFormat="1" ht="16.5"/>
    <row r="704" s="121" customFormat="1" ht="16.5"/>
    <row r="705" s="121" customFormat="1" ht="16.5"/>
    <row r="706" s="121" customFormat="1" ht="16.5"/>
    <row r="707" s="121" customFormat="1" ht="16.5"/>
    <row r="708" s="121" customFormat="1" ht="16.5"/>
    <row r="709" s="121" customFormat="1" ht="16.5"/>
    <row r="710" s="121" customFormat="1" ht="16.5"/>
    <row r="711" s="121" customFormat="1" ht="16.5"/>
    <row r="712" s="121" customFormat="1" ht="16.5"/>
    <row r="713" s="121" customFormat="1" ht="16.5"/>
    <row r="714" s="121" customFormat="1" ht="16.5"/>
    <row r="715" s="121" customFormat="1" ht="16.5"/>
    <row r="716" s="121" customFormat="1" ht="16.5"/>
    <row r="717" s="121" customFormat="1" ht="16.5"/>
    <row r="718" s="121" customFormat="1" ht="16.5"/>
    <row r="719" s="121" customFormat="1" ht="16.5"/>
    <row r="720" s="121" customFormat="1" ht="16.5"/>
    <row r="721" s="121" customFormat="1" ht="16.5"/>
    <row r="722" s="121" customFormat="1" ht="16.5"/>
    <row r="723" s="121" customFormat="1" ht="16.5"/>
    <row r="724" s="121" customFormat="1" ht="16.5"/>
    <row r="725" s="121" customFormat="1" ht="16.5"/>
    <row r="726" s="121" customFormat="1" ht="16.5"/>
    <row r="727" s="121" customFormat="1" ht="16.5"/>
    <row r="728" s="121" customFormat="1" ht="16.5"/>
    <row r="729" s="121" customFormat="1" ht="16.5"/>
    <row r="730" s="121" customFormat="1" ht="16.5"/>
    <row r="731" s="121" customFormat="1" ht="16.5"/>
    <row r="732" s="121" customFormat="1" ht="16.5"/>
    <row r="733" s="121" customFormat="1" ht="16.5"/>
    <row r="734" s="121" customFormat="1" ht="16.5"/>
    <row r="735" s="121" customFormat="1" ht="16.5"/>
    <row r="736" s="121" customFormat="1" ht="16.5"/>
    <row r="737" s="121" customFormat="1" ht="16.5"/>
    <row r="738" s="121" customFormat="1" ht="16.5"/>
    <row r="739" s="121" customFormat="1" ht="16.5"/>
    <row r="740" s="121" customFormat="1" ht="16.5"/>
    <row r="741" s="121" customFormat="1" ht="16.5"/>
    <row r="742" s="121" customFormat="1" ht="16.5"/>
    <row r="743" s="121" customFormat="1" ht="16.5"/>
    <row r="744" s="121" customFormat="1" ht="16.5"/>
    <row r="745" s="121" customFormat="1" ht="16.5"/>
    <row r="746" s="121" customFormat="1" ht="16.5"/>
    <row r="747" s="121" customFormat="1" ht="16.5"/>
    <row r="748" s="121" customFormat="1" ht="16.5"/>
    <row r="749" s="121" customFormat="1" ht="16.5"/>
    <row r="750" s="121" customFormat="1" ht="16.5"/>
    <row r="751" s="121" customFormat="1" ht="16.5"/>
    <row r="752" s="121" customFormat="1" ht="16.5"/>
    <row r="753" s="121" customFormat="1" ht="16.5"/>
    <row r="754" s="121" customFormat="1" ht="16.5"/>
    <row r="755" s="121" customFormat="1" ht="16.5"/>
    <row r="756" s="121" customFormat="1" ht="16.5"/>
    <row r="757" s="121" customFormat="1" ht="16.5"/>
    <row r="758" s="121" customFormat="1" ht="16.5"/>
    <row r="759" s="121" customFormat="1" ht="16.5"/>
    <row r="760" s="121" customFormat="1" ht="16.5"/>
    <row r="761" s="121" customFormat="1" ht="16.5"/>
    <row r="762" s="121" customFormat="1" ht="16.5"/>
    <row r="763" s="121" customFormat="1" ht="16.5"/>
    <row r="764" s="121" customFormat="1" ht="16.5"/>
    <row r="765" s="121" customFormat="1" ht="16.5"/>
    <row r="766" s="121" customFormat="1" ht="16.5"/>
    <row r="767" s="121" customFormat="1" ht="16.5"/>
    <row r="768" s="121" customFormat="1" ht="16.5"/>
    <row r="769" s="121" customFormat="1" ht="16.5"/>
    <row r="770" s="121" customFormat="1" ht="16.5"/>
    <row r="771" s="121" customFormat="1" ht="16.5"/>
    <row r="772" s="121" customFormat="1" ht="16.5"/>
    <row r="773" s="121" customFormat="1" ht="16.5"/>
    <row r="774" s="121" customFormat="1" ht="16.5"/>
    <row r="775" s="121" customFormat="1" ht="16.5"/>
    <row r="776" s="121" customFormat="1" ht="16.5"/>
    <row r="777" s="121" customFormat="1" ht="16.5"/>
    <row r="778" s="121" customFormat="1" ht="16.5"/>
    <row r="779" s="121" customFormat="1" ht="16.5"/>
    <row r="780" s="121" customFormat="1" ht="16.5"/>
    <row r="781" s="121" customFormat="1" ht="16.5"/>
    <row r="782" s="121" customFormat="1" ht="16.5"/>
    <row r="783" s="121" customFormat="1" ht="16.5"/>
    <row r="784" s="121" customFormat="1" ht="16.5"/>
    <row r="785" s="121" customFormat="1" ht="16.5"/>
    <row r="786" s="121" customFormat="1" ht="16.5"/>
    <row r="787" s="121" customFormat="1" ht="16.5"/>
    <row r="788" s="121" customFormat="1" ht="16.5"/>
    <row r="789" s="121" customFormat="1" ht="16.5"/>
    <row r="790" s="121" customFormat="1" ht="16.5"/>
    <row r="791" s="121" customFormat="1" ht="16.5"/>
    <row r="792" s="121" customFormat="1" ht="16.5"/>
    <row r="793" s="121" customFormat="1" ht="16.5"/>
    <row r="794" s="121" customFormat="1" ht="16.5"/>
    <row r="795" s="121" customFormat="1" ht="16.5"/>
    <row r="796" s="121" customFormat="1" ht="16.5"/>
    <row r="797" s="121" customFormat="1" ht="16.5"/>
    <row r="798" s="121" customFormat="1" ht="16.5"/>
    <row r="799" s="121" customFormat="1" ht="16.5"/>
    <row r="800" s="121" customFormat="1" ht="16.5"/>
    <row r="801" s="121" customFormat="1" ht="16.5"/>
    <row r="802" s="121" customFormat="1" ht="16.5"/>
    <row r="803" s="121" customFormat="1" ht="16.5"/>
    <row r="804" s="121" customFormat="1" ht="16.5"/>
    <row r="805" s="121" customFormat="1" ht="16.5"/>
    <row r="806" s="121" customFormat="1" ht="16.5"/>
    <row r="807" s="121" customFormat="1" ht="16.5"/>
    <row r="808" s="121" customFormat="1" ht="16.5"/>
    <row r="809" s="121" customFormat="1" ht="16.5"/>
    <row r="810" s="121" customFormat="1" ht="16.5"/>
    <row r="811" s="121" customFormat="1" ht="16.5"/>
    <row r="812" s="121" customFormat="1" ht="16.5"/>
    <row r="813" s="121" customFormat="1" ht="16.5"/>
    <row r="814" s="121" customFormat="1" ht="16.5"/>
    <row r="815" s="121" customFormat="1" ht="16.5"/>
    <row r="816" s="121" customFormat="1" ht="16.5"/>
    <row r="817" s="121" customFormat="1" ht="16.5"/>
    <row r="818" s="121" customFormat="1" ht="16.5"/>
    <row r="819" s="121" customFormat="1" ht="16.5"/>
    <row r="820" s="121" customFormat="1" ht="16.5"/>
    <row r="821" s="121" customFormat="1" ht="16.5"/>
    <row r="822" s="121" customFormat="1" ht="16.5"/>
    <row r="823" s="121" customFormat="1" ht="16.5"/>
    <row r="824" s="121" customFormat="1" ht="16.5"/>
    <row r="825" s="121" customFormat="1" ht="16.5"/>
    <row r="826" s="121" customFormat="1" ht="16.5"/>
    <row r="827" s="121" customFormat="1" ht="16.5"/>
    <row r="828" s="121" customFormat="1" ht="16.5"/>
    <row r="829" s="121" customFormat="1" ht="16.5"/>
    <row r="830" s="121" customFormat="1" ht="16.5"/>
    <row r="831" s="121" customFormat="1" ht="16.5"/>
    <row r="832" s="121" customFormat="1" ht="16.5"/>
    <row r="833" s="121" customFormat="1" ht="16.5"/>
    <row r="834" s="121" customFormat="1" ht="16.5"/>
    <row r="835" s="121" customFormat="1" ht="16.5"/>
    <row r="836" s="121" customFormat="1" ht="16.5"/>
    <row r="837" s="121" customFormat="1" ht="16.5"/>
    <row r="838" s="121" customFormat="1" ht="16.5"/>
    <row r="839" s="121" customFormat="1" ht="16.5"/>
    <row r="840" s="121" customFormat="1" ht="16.5"/>
    <row r="841" s="121" customFormat="1" ht="16.5"/>
    <row r="842" s="121" customFormat="1" ht="16.5"/>
    <row r="843" s="121" customFormat="1" ht="16.5"/>
    <row r="844" s="121" customFormat="1" ht="16.5"/>
    <row r="845" s="121" customFormat="1" ht="16.5"/>
    <row r="846" s="121" customFormat="1" ht="16.5"/>
    <row r="847" s="121" customFormat="1" ht="16.5"/>
    <row r="848" s="121" customFormat="1" ht="16.5"/>
    <row r="849" s="121" customFormat="1" ht="16.5"/>
    <row r="850" s="121" customFormat="1" ht="16.5"/>
    <row r="851" s="121" customFormat="1" ht="16.5"/>
    <row r="852" s="121" customFormat="1" ht="16.5"/>
    <row r="853" s="121" customFormat="1" ht="16.5"/>
    <row r="854" s="121" customFormat="1" ht="16.5"/>
    <row r="855" s="121" customFormat="1" ht="16.5"/>
    <row r="856" s="121" customFormat="1" ht="16.5"/>
    <row r="857" s="121" customFormat="1" ht="16.5"/>
    <row r="858" s="121" customFormat="1" ht="16.5"/>
    <row r="859" s="121" customFormat="1" ht="16.5"/>
    <row r="860" s="121" customFormat="1" ht="16.5"/>
    <row r="861" s="121" customFormat="1" ht="16.5"/>
    <row r="862" s="121" customFormat="1" ht="16.5"/>
    <row r="863" s="121" customFormat="1" ht="16.5"/>
    <row r="864" s="121" customFormat="1" ht="16.5"/>
    <row r="865" s="121" customFormat="1" ht="16.5"/>
    <row r="866" s="121" customFormat="1" ht="16.5"/>
    <row r="867" s="121" customFormat="1" ht="16.5"/>
    <row r="868" s="121" customFormat="1" ht="16.5"/>
    <row r="869" s="121" customFormat="1" ht="16.5"/>
    <row r="870" s="121" customFormat="1" ht="16.5"/>
    <row r="871" s="121" customFormat="1" ht="16.5"/>
    <row r="872" s="121" customFormat="1" ht="16.5"/>
    <row r="873" s="121" customFormat="1" ht="16.5"/>
    <row r="874" s="121" customFormat="1" ht="16.5"/>
    <row r="875" s="121" customFormat="1" ht="16.5"/>
    <row r="876" s="121" customFormat="1" ht="16.5"/>
    <row r="877" s="121" customFormat="1" ht="16.5"/>
    <row r="878" s="121" customFormat="1" ht="16.5"/>
    <row r="879" s="121" customFormat="1" ht="16.5"/>
    <row r="880" s="121" customFormat="1" ht="16.5"/>
    <row r="881" s="121" customFormat="1" ht="16.5"/>
    <row r="882" s="121" customFormat="1" ht="16.5"/>
    <row r="883" s="121" customFormat="1" ht="16.5"/>
    <row r="884" s="121" customFormat="1" ht="16.5"/>
    <row r="885" s="121" customFormat="1" ht="16.5"/>
    <row r="886" s="121" customFormat="1" ht="16.5"/>
    <row r="887" s="121" customFormat="1" ht="16.5"/>
    <row r="888" s="121" customFormat="1" ht="16.5"/>
    <row r="889" s="121" customFormat="1" ht="16.5"/>
    <row r="890" s="121" customFormat="1" ht="16.5"/>
    <row r="891" s="121" customFormat="1" ht="16.5"/>
    <row r="892" s="121" customFormat="1" ht="16.5"/>
    <row r="893" s="121" customFormat="1" ht="16.5"/>
    <row r="894" s="121" customFormat="1" ht="16.5"/>
    <row r="895" s="121" customFormat="1" ht="16.5"/>
    <row r="896" s="121" customFormat="1" ht="16.5"/>
    <row r="897" s="121" customFormat="1" ht="16.5"/>
    <row r="898" s="121" customFormat="1" ht="16.5"/>
    <row r="899" s="121" customFormat="1" ht="16.5"/>
    <row r="900" s="121" customFormat="1" ht="16.5"/>
    <row r="901" s="121" customFormat="1" ht="16.5"/>
    <row r="902" s="121" customFormat="1" ht="16.5"/>
    <row r="903" s="121" customFormat="1" ht="16.5"/>
    <row r="904" s="121" customFormat="1" ht="16.5"/>
    <row r="905" s="121" customFormat="1" ht="16.5"/>
    <row r="906" s="121" customFormat="1" ht="16.5"/>
    <row r="907" s="121" customFormat="1" ht="16.5"/>
    <row r="908" s="121" customFormat="1" ht="16.5"/>
    <row r="909" s="121" customFormat="1" ht="16.5"/>
  </sheetData>
  <sheetProtection/>
  <mergeCells count="30"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X8:X9"/>
    <mergeCell ref="Y8:Y9"/>
    <mergeCell ref="Z8:Z9"/>
    <mergeCell ref="A24:P24"/>
    <mergeCell ref="M7:U7"/>
    <mergeCell ref="V7:V9"/>
    <mergeCell ref="M8:M9"/>
    <mergeCell ref="N8:P8"/>
    <mergeCell ref="Q8:T8"/>
    <mergeCell ref="U8:U9"/>
  </mergeCells>
  <printOptions horizontalCentered="1"/>
  <pageMargins left="0.11811023622047245" right="0.11811023622047245" top="0.7480314960629921" bottom="0.5511811023622047" header="0.31496062992125984" footer="0.31496062992125984"/>
  <pageSetup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8.125" style="17" customWidth="1"/>
    <col min="2" max="2" width="61.625" style="17" customWidth="1"/>
    <col min="3" max="3" width="16.125" style="17" customWidth="1"/>
    <col min="4" max="16384" width="9.125" style="17" customWidth="1"/>
  </cols>
  <sheetData>
    <row r="1" spans="1:3" ht="49.5" customHeight="1">
      <c r="A1" s="181" t="s">
        <v>264</v>
      </c>
      <c r="B1" s="181"/>
      <c r="C1" s="181"/>
    </row>
    <row r="2" spans="1:9" ht="21.75" customHeight="1">
      <c r="A2" s="182" t="str">
        <f>'Ф. 1.1.'!A2:D2</f>
        <v>АО "Кисловодская сетевая компания"</v>
      </c>
      <c r="B2" s="182"/>
      <c r="C2" s="182"/>
      <c r="D2" s="55"/>
      <c r="E2" s="55"/>
      <c r="F2" s="55"/>
      <c r="G2" s="54"/>
      <c r="H2" s="54"/>
      <c r="I2" s="54"/>
    </row>
    <row r="3" spans="1:6" ht="15.75">
      <c r="A3" s="173" t="s">
        <v>43</v>
      </c>
      <c r="B3" s="173"/>
      <c r="C3" s="173"/>
      <c r="D3" s="56"/>
      <c r="E3" s="56"/>
      <c r="F3" s="56"/>
    </row>
    <row r="4" spans="1:9" ht="19.5" customHeight="1">
      <c r="A4" s="54"/>
      <c r="B4" s="54"/>
      <c r="C4" s="54"/>
      <c r="D4" s="61"/>
      <c r="E4" s="61"/>
      <c r="F4" s="61"/>
      <c r="G4" s="61"/>
      <c r="H4" s="61"/>
      <c r="I4" s="61"/>
    </row>
    <row r="5" spans="1:3" ht="15.75">
      <c r="A5" s="58" t="s">
        <v>83</v>
      </c>
      <c r="B5" s="58" t="s">
        <v>84</v>
      </c>
      <c r="C5" s="58" t="s">
        <v>85</v>
      </c>
    </row>
    <row r="6" spans="1:3" ht="15.75">
      <c r="A6" s="58">
        <v>1</v>
      </c>
      <c r="B6" s="58">
        <v>2</v>
      </c>
      <c r="C6" s="58">
        <v>3</v>
      </c>
    </row>
    <row r="7" spans="1:3" ht="96" customHeight="1">
      <c r="A7" s="58" t="s">
        <v>86</v>
      </c>
      <c r="B7" s="59" t="s">
        <v>90</v>
      </c>
      <c r="C7" s="60">
        <f>'Ф. 3.1 '!C7</f>
        <v>97</v>
      </c>
    </row>
    <row r="8" spans="1:3" ht="132.75" customHeight="1">
      <c r="A8" s="58" t="s">
        <v>88</v>
      </c>
      <c r="B8" s="59" t="s">
        <v>91</v>
      </c>
      <c r="C8" s="60">
        <v>0</v>
      </c>
    </row>
    <row r="11" spans="1:3" ht="15.75">
      <c r="A11" s="170" t="str">
        <f>'[30]Форма 3.1 '!A11:C11</f>
        <v>Зам. финансового директора                                          О.А. Корешкова</v>
      </c>
      <c r="B11" s="170"/>
      <c r="C11" s="170"/>
    </row>
  </sheetData>
  <sheetProtection/>
  <mergeCells count="4">
    <mergeCell ref="A1:C1"/>
    <mergeCell ref="A2:C2"/>
    <mergeCell ref="A3:C3"/>
    <mergeCell ref="A11:C11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8.125" style="17" customWidth="1"/>
    <col min="2" max="2" width="61.75390625" style="17" customWidth="1"/>
    <col min="3" max="3" width="16.125" style="17" customWidth="1"/>
    <col min="4" max="16384" width="9.125" style="17" customWidth="1"/>
  </cols>
  <sheetData>
    <row r="1" spans="1:8" ht="56.25" customHeight="1">
      <c r="A1" s="181" t="s">
        <v>265</v>
      </c>
      <c r="B1" s="181"/>
      <c r="C1" s="181"/>
      <c r="D1" s="61"/>
      <c r="E1" s="61"/>
      <c r="F1" s="61"/>
      <c r="G1" s="61"/>
      <c r="H1" s="61"/>
    </row>
    <row r="2" spans="1:9" ht="21.75" customHeight="1">
      <c r="A2" s="182" t="str">
        <f>'Ф. 1.1.'!A2:D2</f>
        <v>АО "Кисловодская сетевая компания"</v>
      </c>
      <c r="B2" s="182"/>
      <c r="C2" s="182"/>
      <c r="D2" s="55"/>
      <c r="E2" s="55"/>
      <c r="F2" s="55"/>
      <c r="G2" s="54"/>
      <c r="H2" s="54"/>
      <c r="I2" s="54"/>
    </row>
    <row r="3" spans="1:6" ht="15.75">
      <c r="A3" s="173" t="s">
        <v>43</v>
      </c>
      <c r="B3" s="173"/>
      <c r="C3" s="173"/>
      <c r="D3" s="56"/>
      <c r="E3" s="56"/>
      <c r="F3" s="56"/>
    </row>
    <row r="4" spans="1:3" ht="15.75">
      <c r="A4" s="183"/>
      <c r="B4" s="183"/>
      <c r="C4" s="183"/>
    </row>
    <row r="5" spans="1:3" ht="15.75">
      <c r="A5" s="58" t="s">
        <v>83</v>
      </c>
      <c r="B5" s="58" t="s">
        <v>84</v>
      </c>
      <c r="C5" s="58" t="s">
        <v>12</v>
      </c>
    </row>
    <row r="6" spans="1:3" ht="15.75">
      <c r="A6" s="58">
        <v>1</v>
      </c>
      <c r="B6" s="58">
        <v>2</v>
      </c>
      <c r="C6" s="58">
        <v>3</v>
      </c>
    </row>
    <row r="7" spans="1:3" ht="110.25" customHeight="1">
      <c r="A7" s="58" t="s">
        <v>86</v>
      </c>
      <c r="B7" s="62" t="s">
        <v>92</v>
      </c>
      <c r="C7" s="60">
        <v>0</v>
      </c>
    </row>
    <row r="8" spans="1:3" ht="63.75" customHeight="1">
      <c r="A8" s="58" t="s">
        <v>88</v>
      </c>
      <c r="B8" s="59" t="s">
        <v>93</v>
      </c>
      <c r="C8" s="60">
        <f>'ф.3.2'!C7/10</f>
        <v>9.7</v>
      </c>
    </row>
    <row r="11" spans="1:3" ht="15.75">
      <c r="A11" s="170" t="str">
        <f>'[30]Форма 3.1 '!A11:C11</f>
        <v>Зам. финансового директора                                          О.А. Корешкова</v>
      </c>
      <c r="B11" s="170"/>
      <c r="C11" s="170"/>
    </row>
  </sheetData>
  <sheetProtection/>
  <mergeCells count="5">
    <mergeCell ref="A1:C1"/>
    <mergeCell ref="A2:C2"/>
    <mergeCell ref="A3:C3"/>
    <mergeCell ref="A4:C4"/>
    <mergeCell ref="A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625" style="64" customWidth="1"/>
    <col min="2" max="2" width="49.00390625" style="64" customWidth="1"/>
    <col min="3" max="3" width="24.125" style="64" customWidth="1"/>
    <col min="4" max="4" width="17.375" style="64" customWidth="1"/>
    <col min="5" max="16384" width="9.125" style="65" customWidth="1"/>
  </cols>
  <sheetData>
    <row r="1" spans="1:4" ht="38.25" customHeight="1">
      <c r="A1" s="184" t="s">
        <v>266</v>
      </c>
      <c r="B1" s="184"/>
      <c r="C1" s="184"/>
      <c r="D1" s="184"/>
    </row>
    <row r="2" spans="1:4" ht="15.75" customHeight="1">
      <c r="A2" s="185" t="str">
        <f>'Ф. 1.1.'!A2:D2</f>
        <v>АО "Кисловодская сетевая компания"</v>
      </c>
      <c r="B2" s="186"/>
      <c r="C2" s="186"/>
      <c r="D2" s="186"/>
    </row>
    <row r="3" spans="1:4" ht="15.75" customHeight="1">
      <c r="A3" s="187" t="s">
        <v>10</v>
      </c>
      <c r="B3" s="188"/>
      <c r="C3" s="188"/>
      <c r="D3" s="188"/>
    </row>
    <row r="5" spans="1:4" ht="47.25">
      <c r="A5" s="68" t="s">
        <v>94</v>
      </c>
      <c r="B5" s="68" t="s">
        <v>95</v>
      </c>
      <c r="C5" s="68" t="s">
        <v>96</v>
      </c>
      <c r="D5" s="68" t="s">
        <v>12</v>
      </c>
    </row>
    <row r="6" spans="1:4" ht="54" customHeight="1">
      <c r="A6" s="68" t="s">
        <v>86</v>
      </c>
      <c r="B6" s="69" t="s">
        <v>97</v>
      </c>
      <c r="C6" s="93" t="s">
        <v>98</v>
      </c>
      <c r="D6" s="94">
        <f>'Ф. 1.2.'!D8</f>
        <v>0.00014972493714199292</v>
      </c>
    </row>
    <row r="7" spans="1:4" ht="36.75" customHeight="1">
      <c r="A7" s="68" t="s">
        <v>88</v>
      </c>
      <c r="B7" s="69" t="s">
        <v>99</v>
      </c>
      <c r="C7" s="95" t="s">
        <v>100</v>
      </c>
      <c r="D7" s="94">
        <f>0.4*1+0.4*1+0.2*1</f>
        <v>1</v>
      </c>
    </row>
    <row r="8" spans="1:4" ht="48.75" customHeight="1">
      <c r="A8" s="68" t="s">
        <v>101</v>
      </c>
      <c r="B8" s="69" t="s">
        <v>102</v>
      </c>
      <c r="C8" s="95" t="s">
        <v>103</v>
      </c>
      <c r="D8" s="94">
        <f>0.1*'Ф. 2.1.'!F41+0.7*'Ф. 2.2'!F28+0.2*'Ф.2.3.'!F34</f>
        <v>0.8975</v>
      </c>
    </row>
    <row r="9" spans="1:4" ht="36.75" customHeight="1">
      <c r="A9" s="68" t="s">
        <v>104</v>
      </c>
      <c r="B9" s="69" t="s">
        <v>105</v>
      </c>
      <c r="C9" s="96" t="s">
        <v>106</v>
      </c>
      <c r="D9" s="94">
        <f>'Таблица к письму'!F6</f>
        <v>0.0002</v>
      </c>
    </row>
    <row r="10" spans="1:4" ht="36.75" customHeight="1">
      <c r="A10" s="68" t="s">
        <v>107</v>
      </c>
      <c r="B10" s="69" t="s">
        <v>108</v>
      </c>
      <c r="C10" s="96" t="s">
        <v>106</v>
      </c>
      <c r="D10" s="94">
        <f>'Таблица к письму'!F7</f>
        <v>1</v>
      </c>
    </row>
    <row r="11" spans="1:4" ht="36.75" customHeight="1">
      <c r="A11" s="68" t="s">
        <v>109</v>
      </c>
      <c r="B11" s="69" t="s">
        <v>110</v>
      </c>
      <c r="C11" s="96" t="s">
        <v>106</v>
      </c>
      <c r="D11" s="94">
        <f>'Таблица к письму'!F8</f>
        <v>0.0011</v>
      </c>
    </row>
    <row r="12" spans="1:4" ht="36.75" customHeight="1">
      <c r="A12" s="68" t="s">
        <v>111</v>
      </c>
      <c r="B12" s="69" t="s">
        <v>112</v>
      </c>
      <c r="C12" s="97" t="s">
        <v>113</v>
      </c>
      <c r="D12" s="68">
        <v>0</v>
      </c>
    </row>
    <row r="13" spans="1:4" ht="66" customHeight="1">
      <c r="A13" s="68" t="s">
        <v>114</v>
      </c>
      <c r="B13" s="69" t="s">
        <v>115</v>
      </c>
      <c r="C13" s="97" t="s">
        <v>113</v>
      </c>
      <c r="D13" s="68">
        <v>0</v>
      </c>
    </row>
    <row r="14" spans="1:4" ht="51" customHeight="1">
      <c r="A14" s="68" t="s">
        <v>116</v>
      </c>
      <c r="B14" s="69" t="s">
        <v>117</v>
      </c>
      <c r="C14" s="97" t="s">
        <v>113</v>
      </c>
      <c r="D14" s="68">
        <v>0</v>
      </c>
    </row>
    <row r="15" spans="1:4" ht="51" customHeight="1">
      <c r="A15" s="68" t="s">
        <v>118</v>
      </c>
      <c r="B15" s="69" t="s">
        <v>119</v>
      </c>
      <c r="C15" s="97" t="s">
        <v>113</v>
      </c>
      <c r="D15" s="68">
        <v>0</v>
      </c>
    </row>
    <row r="18" spans="1:4" ht="15.75">
      <c r="A18" s="189" t="s">
        <v>120</v>
      </c>
      <c r="B18" s="189"/>
      <c r="C18" s="189"/>
      <c r="D18" s="189"/>
    </row>
  </sheetData>
  <sheetProtection/>
  <mergeCells count="4">
    <mergeCell ref="A1:D1"/>
    <mergeCell ref="A2:D2"/>
    <mergeCell ref="A3:D3"/>
    <mergeCell ref="A18:D18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.875" style="64" customWidth="1"/>
    <col min="2" max="2" width="49.00390625" style="64" customWidth="1"/>
    <col min="3" max="3" width="23.875" style="64" customWidth="1"/>
    <col min="4" max="4" width="17.625" style="64" customWidth="1"/>
    <col min="5" max="5" width="2.625" style="65" customWidth="1"/>
    <col min="6" max="16384" width="9.125" style="65" customWidth="1"/>
  </cols>
  <sheetData>
    <row r="1" spans="2:4" ht="45.75" customHeight="1">
      <c r="B1" s="184" t="s">
        <v>267</v>
      </c>
      <c r="C1" s="184"/>
      <c r="D1" s="184"/>
    </row>
    <row r="2" spans="1:4" ht="17.25" customHeight="1">
      <c r="A2" s="66"/>
      <c r="B2" s="185" t="s">
        <v>136</v>
      </c>
      <c r="C2" s="186"/>
      <c r="D2" s="186"/>
    </row>
    <row r="3" spans="1:4" ht="15.75" customHeight="1">
      <c r="A3" s="67"/>
      <c r="B3" s="187" t="s">
        <v>10</v>
      </c>
      <c r="C3" s="188"/>
      <c r="D3" s="188"/>
    </row>
    <row r="5" spans="2:4" ht="47.25">
      <c r="B5" s="68" t="s">
        <v>84</v>
      </c>
      <c r="C5" s="68" t="s">
        <v>121</v>
      </c>
      <c r="D5" s="68" t="s">
        <v>12</v>
      </c>
    </row>
    <row r="6" spans="2:4" ht="39" customHeight="1">
      <c r="B6" s="69" t="s">
        <v>122</v>
      </c>
      <c r="C6" s="68"/>
      <c r="D6" s="68">
        <v>0.65</v>
      </c>
    </row>
    <row r="7" spans="2:4" ht="39" customHeight="1">
      <c r="B7" s="69" t="s">
        <v>123</v>
      </c>
      <c r="C7" s="70"/>
      <c r="D7" s="68">
        <v>0.25</v>
      </c>
    </row>
    <row r="8" spans="2:4" ht="39" customHeight="1">
      <c r="B8" s="69" t="s">
        <v>124</v>
      </c>
      <c r="C8" s="70"/>
      <c r="D8" s="68">
        <v>0.25</v>
      </c>
    </row>
    <row r="9" spans="2:4" ht="39" customHeight="1">
      <c r="B9" s="69" t="s">
        <v>125</v>
      </c>
      <c r="C9" s="70"/>
      <c r="D9" s="68">
        <v>0.1</v>
      </c>
    </row>
    <row r="10" spans="2:4" ht="39" customHeight="1">
      <c r="B10" s="69" t="s">
        <v>126</v>
      </c>
      <c r="C10" s="63" t="s">
        <v>113</v>
      </c>
      <c r="D10" s="68">
        <v>0</v>
      </c>
    </row>
    <row r="11" spans="2:4" ht="39" customHeight="1">
      <c r="B11" s="69" t="s">
        <v>127</v>
      </c>
      <c r="C11" s="63" t="s">
        <v>113</v>
      </c>
      <c r="D11" s="68">
        <v>0</v>
      </c>
    </row>
    <row r="12" spans="2:4" ht="39" customHeight="1">
      <c r="B12" s="69" t="s">
        <v>128</v>
      </c>
      <c r="C12" s="63" t="s">
        <v>113</v>
      </c>
      <c r="D12" s="68">
        <v>0</v>
      </c>
    </row>
    <row r="13" spans="2:4" ht="39" customHeight="1">
      <c r="B13" s="69" t="s">
        <v>129</v>
      </c>
      <c r="C13" s="63" t="s">
        <v>113</v>
      </c>
      <c r="D13" s="68">
        <v>0</v>
      </c>
    </row>
    <row r="14" spans="2:4" ht="39" customHeight="1">
      <c r="B14" s="69" t="s">
        <v>130</v>
      </c>
      <c r="C14" s="63" t="s">
        <v>113</v>
      </c>
      <c r="D14" s="68">
        <v>0</v>
      </c>
    </row>
    <row r="17" spans="1:4" ht="15.75">
      <c r="A17" s="189" t="s">
        <v>153</v>
      </c>
      <c r="B17" s="189"/>
      <c r="C17" s="189"/>
      <c r="D17" s="189"/>
    </row>
    <row r="18" spans="1:4" ht="15.75">
      <c r="A18" s="71"/>
      <c r="B18" s="190"/>
      <c r="C18" s="191"/>
      <c r="D18" s="191"/>
    </row>
  </sheetData>
  <sheetProtection/>
  <mergeCells count="5">
    <mergeCell ref="B1:D1"/>
    <mergeCell ref="B2:D2"/>
    <mergeCell ref="B3:D3"/>
    <mergeCell ref="A17:D17"/>
    <mergeCell ref="B18:D18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.375" style="100" customWidth="1"/>
    <col min="2" max="2" width="52.00390625" style="100" customWidth="1"/>
    <col min="3" max="3" width="37.125" style="100" customWidth="1"/>
    <col min="4" max="4" width="9.125" style="100" customWidth="1"/>
    <col min="5" max="5" width="12.75390625" style="100" customWidth="1"/>
    <col min="6" max="16384" width="9.125" style="100" customWidth="1"/>
  </cols>
  <sheetData>
    <row r="1" spans="1:3" ht="69" customHeight="1">
      <c r="A1" s="134" t="s">
        <v>138</v>
      </c>
      <c r="B1" s="134"/>
      <c r="C1" s="134"/>
    </row>
    <row r="2" spans="1:3" ht="15.75">
      <c r="A2" s="135" t="s">
        <v>213</v>
      </c>
      <c r="B2" s="135"/>
      <c r="C2" s="135"/>
    </row>
    <row r="3" spans="1:3" ht="15.75" hidden="1">
      <c r="A3" s="136"/>
      <c r="B3" s="136"/>
      <c r="C3" s="136"/>
    </row>
    <row r="4" spans="1:3" ht="17.25" customHeight="1">
      <c r="A4" s="135" t="s">
        <v>136</v>
      </c>
      <c r="B4" s="135"/>
      <c r="C4" s="135"/>
    </row>
    <row r="5" spans="1:3" ht="20.25" customHeight="1">
      <c r="A5" s="136"/>
      <c r="B5" s="136"/>
      <c r="C5" s="136"/>
    </row>
    <row r="6" spans="1:3" ht="31.5">
      <c r="A6" s="101" t="s">
        <v>139</v>
      </c>
      <c r="B6" s="101" t="s">
        <v>140</v>
      </c>
      <c r="C6" s="101" t="s">
        <v>141</v>
      </c>
    </row>
    <row r="7" spans="1:3" ht="15.75">
      <c r="A7" s="101">
        <v>1</v>
      </c>
      <c r="B7" s="101">
        <v>2</v>
      </c>
      <c r="C7" s="101">
        <v>3</v>
      </c>
    </row>
    <row r="8" spans="1:3" ht="157.5" customHeight="1">
      <c r="A8" s="101" t="s">
        <v>142</v>
      </c>
      <c r="B8" s="102" t="s">
        <v>143</v>
      </c>
      <c r="C8" s="103">
        <v>52897</v>
      </c>
    </row>
    <row r="9" spans="1:3" ht="157.5">
      <c r="A9" s="104" t="s">
        <v>144</v>
      </c>
      <c r="B9" s="109" t="s">
        <v>145</v>
      </c>
      <c r="C9" s="103">
        <f>C8</f>
        <v>52897</v>
      </c>
    </row>
    <row r="10" spans="1:3" ht="47.25">
      <c r="A10" s="101" t="s">
        <v>146</v>
      </c>
      <c r="B10" s="105" t="s">
        <v>147</v>
      </c>
      <c r="C10" s="103">
        <f>C9</f>
        <v>52897</v>
      </c>
    </row>
    <row r="11" spans="1:5" ht="49.5" customHeight="1">
      <c r="A11" s="101" t="s">
        <v>148</v>
      </c>
      <c r="B11" s="105" t="s">
        <v>149</v>
      </c>
      <c r="C11" s="106">
        <f>'Ф. 1.2.'!D8</f>
        <v>0.00014972493714199292</v>
      </c>
      <c r="E11" s="107"/>
    </row>
    <row r="12" spans="1:5" ht="49.5" customHeight="1">
      <c r="A12" s="101" t="s">
        <v>150</v>
      </c>
      <c r="B12" s="105" t="s">
        <v>151</v>
      </c>
      <c r="C12" s="111">
        <f>'Форма 8.1.'!M21/'Форма 8.3 '!C8</f>
        <v>0.0014178497835415998</v>
      </c>
      <c r="E12" s="112"/>
    </row>
    <row r="13" ht="15.75">
      <c r="A13" s="108"/>
    </row>
    <row r="14" spans="1:4" s="65" customFormat="1" ht="48" customHeight="1">
      <c r="A14" s="137" t="s">
        <v>152</v>
      </c>
      <c r="B14" s="137"/>
      <c r="C14" s="137"/>
      <c r="D14" s="110"/>
    </row>
  </sheetData>
  <sheetProtection/>
  <mergeCells count="6">
    <mergeCell ref="A1:C1"/>
    <mergeCell ref="A2:C2"/>
    <mergeCell ref="A3:C3"/>
    <mergeCell ref="A4:C4"/>
    <mergeCell ref="A5:C5"/>
    <mergeCell ref="A14:C14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G1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27.25390625" style="73" customWidth="1"/>
    <col min="2" max="2" width="17.875" style="73" customWidth="1"/>
    <col min="3" max="3" width="13.25390625" style="73" customWidth="1"/>
    <col min="4" max="6" width="12.75390625" style="73" customWidth="1"/>
    <col min="7" max="16384" width="9.125" style="73" customWidth="1"/>
  </cols>
  <sheetData>
    <row r="1" spans="1:6" ht="15.75">
      <c r="A1" s="99" t="s">
        <v>134</v>
      </c>
      <c r="B1" s="99"/>
      <c r="C1" s="99"/>
      <c r="D1" s="99"/>
      <c r="E1" s="99"/>
      <c r="F1" s="99"/>
    </row>
    <row r="2" spans="1:7" ht="15.75" customHeight="1">
      <c r="A2" s="140" t="s">
        <v>136</v>
      </c>
      <c r="B2" s="140"/>
      <c r="C2" s="140"/>
      <c r="D2" s="140"/>
      <c r="E2" s="140"/>
      <c r="F2" s="140"/>
      <c r="G2" s="99"/>
    </row>
    <row r="4" spans="1:6" ht="37.5" customHeight="1">
      <c r="A4" s="138" t="s">
        <v>95</v>
      </c>
      <c r="B4" s="138" t="s">
        <v>212</v>
      </c>
      <c r="C4" s="141" t="s">
        <v>131</v>
      </c>
      <c r="D4" s="142"/>
      <c r="E4" s="142"/>
      <c r="F4" s="143"/>
    </row>
    <row r="5" spans="1:6" s="74" customFormat="1" ht="62.25" customHeight="1">
      <c r="A5" s="138"/>
      <c r="B5" s="138"/>
      <c r="C5" s="75">
        <v>2020</v>
      </c>
      <c r="D5" s="75">
        <v>2021</v>
      </c>
      <c r="E5" s="75">
        <v>2022</v>
      </c>
      <c r="F5" s="75">
        <v>2023</v>
      </c>
    </row>
    <row r="6" spans="1:6" ht="47.25">
      <c r="A6" s="76" t="s">
        <v>135</v>
      </c>
      <c r="B6" s="82">
        <f>'Ф. 4.1.'!D6</f>
        <v>0.00014972493714199292</v>
      </c>
      <c r="C6" s="82">
        <v>0.0002</v>
      </c>
      <c r="D6" s="82">
        <v>0.0002</v>
      </c>
      <c r="E6" s="82">
        <v>0.0002</v>
      </c>
      <c r="F6" s="82">
        <v>0.0002</v>
      </c>
    </row>
    <row r="7" spans="1:6" ht="72" customHeight="1">
      <c r="A7" s="76" t="s">
        <v>132</v>
      </c>
      <c r="B7" s="82">
        <f>'Ф. 4.1.'!D7</f>
        <v>1</v>
      </c>
      <c r="C7" s="82">
        <v>1</v>
      </c>
      <c r="D7" s="83">
        <v>1</v>
      </c>
      <c r="E7" s="83">
        <v>1</v>
      </c>
      <c r="F7" s="83">
        <v>1</v>
      </c>
    </row>
    <row r="8" spans="1:6" ht="57.75" customHeight="1">
      <c r="A8" s="76" t="s">
        <v>133</v>
      </c>
      <c r="B8" s="82">
        <f>'Ф. 4.1.'!D8</f>
        <v>0.8975</v>
      </c>
      <c r="C8" s="82">
        <v>0.0012</v>
      </c>
      <c r="D8" s="83">
        <v>0.0012</v>
      </c>
      <c r="E8" s="83">
        <v>0.0012</v>
      </c>
      <c r="F8" s="83">
        <v>0.0011</v>
      </c>
    </row>
    <row r="11" spans="1:6" s="1" customFormat="1" ht="18.75" customHeight="1">
      <c r="A11" s="139" t="s">
        <v>6</v>
      </c>
      <c r="B11" s="139"/>
      <c r="C11" s="139"/>
      <c r="D11" s="139"/>
      <c r="E11" s="139"/>
      <c r="F11" s="139"/>
    </row>
  </sheetData>
  <sheetProtection/>
  <mergeCells count="5">
    <mergeCell ref="A4:A5"/>
    <mergeCell ref="B4:B5"/>
    <mergeCell ref="A11:F11"/>
    <mergeCell ref="A2:F2"/>
    <mergeCell ref="C4:F4"/>
  </mergeCells>
  <printOptions horizontalCentered="1"/>
  <pageMargins left="0.5118110236220472" right="0.31496062992125984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7.875" style="2" customWidth="1"/>
    <col min="2" max="2" width="40.625" style="2" customWidth="1"/>
    <col min="3" max="3" width="23.75390625" style="2" customWidth="1"/>
    <col min="4" max="4" width="31.75390625" style="2" customWidth="1"/>
    <col min="5" max="5" width="9.125" style="1" customWidth="1"/>
    <col min="6" max="6" width="13.25390625" style="1" customWidth="1"/>
    <col min="7" max="7" width="12.375" style="1" customWidth="1"/>
    <col min="8" max="8" width="10.375" style="1" bestFit="1" customWidth="1"/>
    <col min="9" max="10" width="9.625" style="1" bestFit="1" customWidth="1"/>
    <col min="11" max="16384" width="9.125" style="1" customWidth="1"/>
  </cols>
  <sheetData>
    <row r="1" spans="1:4" ht="42" customHeight="1">
      <c r="A1" s="144" t="s">
        <v>254</v>
      </c>
      <c r="B1" s="145"/>
      <c r="C1" s="145"/>
      <c r="D1" s="145"/>
    </row>
    <row r="2" spans="1:4" ht="24" customHeight="1">
      <c r="A2" s="146" t="s">
        <v>136</v>
      </c>
      <c r="B2" s="147"/>
      <c r="C2" s="147"/>
      <c r="D2" s="147"/>
    </row>
    <row r="3" spans="1:4" ht="15" customHeight="1">
      <c r="A3" s="148" t="s">
        <v>0</v>
      </c>
      <c r="B3" s="149"/>
      <c r="C3" s="149"/>
      <c r="D3" s="149"/>
    </row>
    <row r="4" ht="25.5" customHeight="1"/>
    <row r="5" spans="1:4" ht="80.25" customHeight="1">
      <c r="A5" s="3" t="s">
        <v>1</v>
      </c>
      <c r="B5" s="3" t="s">
        <v>2</v>
      </c>
      <c r="C5" s="3" t="s">
        <v>3</v>
      </c>
      <c r="D5" s="3" t="s">
        <v>4</v>
      </c>
    </row>
    <row r="6" spans="1:4" s="5" customFormat="1" ht="12">
      <c r="A6" s="4">
        <v>1</v>
      </c>
      <c r="B6" s="4">
        <v>2</v>
      </c>
      <c r="C6" s="4">
        <v>3</v>
      </c>
      <c r="D6" s="4">
        <v>4</v>
      </c>
    </row>
    <row r="7" spans="1:10" ht="18.75" customHeight="1">
      <c r="A7" s="6">
        <v>1</v>
      </c>
      <c r="B7" s="7" t="s">
        <v>199</v>
      </c>
      <c r="C7" s="11">
        <f>'Форма 8.1.'!I11</f>
        <v>0.58</v>
      </c>
      <c r="D7" s="8">
        <v>52897</v>
      </c>
      <c r="G7" s="88"/>
      <c r="I7" s="90"/>
      <c r="J7" s="79"/>
    </row>
    <row r="8" spans="1:10" ht="18.75" customHeight="1">
      <c r="A8" s="6">
        <v>2</v>
      </c>
      <c r="B8" s="7" t="s">
        <v>200</v>
      </c>
      <c r="C8" s="11">
        <v>0</v>
      </c>
      <c r="D8" s="8">
        <v>52897</v>
      </c>
      <c r="G8" s="88"/>
      <c r="I8" s="90"/>
      <c r="J8" s="79"/>
    </row>
    <row r="9" spans="1:10" ht="18.75" customHeight="1">
      <c r="A9" s="6">
        <v>3</v>
      </c>
      <c r="B9" s="7" t="s">
        <v>201</v>
      </c>
      <c r="C9" s="11">
        <f>'Форма 8.1.'!I12</f>
        <v>0.83</v>
      </c>
      <c r="D9" s="8">
        <v>52897</v>
      </c>
      <c r="G9" s="88"/>
      <c r="I9" s="90"/>
      <c r="J9" s="79"/>
    </row>
    <row r="10" spans="1:10" ht="18.75" customHeight="1">
      <c r="A10" s="6">
        <v>4</v>
      </c>
      <c r="B10" s="7" t="s">
        <v>202</v>
      </c>
      <c r="C10" s="11">
        <f>'Форма 8.1.'!I13</f>
        <v>0.67</v>
      </c>
      <c r="D10" s="8">
        <v>52897</v>
      </c>
      <c r="G10" s="88"/>
      <c r="I10" s="90"/>
      <c r="J10" s="79"/>
    </row>
    <row r="11" spans="1:10" ht="18.75" customHeight="1">
      <c r="A11" s="6">
        <v>5</v>
      </c>
      <c r="B11" s="7" t="s">
        <v>203</v>
      </c>
      <c r="C11" s="11">
        <f>'Форма 8.1.'!I14</f>
        <v>1.2</v>
      </c>
      <c r="D11" s="8">
        <v>52897</v>
      </c>
      <c r="G11" s="88"/>
      <c r="I11" s="90"/>
      <c r="J11" s="79"/>
    </row>
    <row r="12" spans="1:10" ht="18.75" customHeight="1">
      <c r="A12" s="6">
        <v>6</v>
      </c>
      <c r="B12" s="7" t="s">
        <v>204</v>
      </c>
      <c r="C12" s="11">
        <v>0</v>
      </c>
      <c r="D12" s="8">
        <v>52897</v>
      </c>
      <c r="G12" s="88"/>
      <c r="I12" s="90"/>
      <c r="J12" s="79"/>
    </row>
    <row r="13" spans="1:10" ht="18.75" customHeight="1">
      <c r="A13" s="6">
        <v>7</v>
      </c>
      <c r="B13" s="7" t="s">
        <v>205</v>
      </c>
      <c r="C13" s="11">
        <f>'Форма 8.1.'!I15</f>
        <v>0.42</v>
      </c>
      <c r="D13" s="8">
        <v>52897</v>
      </c>
      <c r="G13" s="88"/>
      <c r="I13" s="90"/>
      <c r="J13" s="79"/>
    </row>
    <row r="14" spans="1:10" ht="18.75" customHeight="1">
      <c r="A14" s="6">
        <v>8</v>
      </c>
      <c r="B14" s="7" t="s">
        <v>206</v>
      </c>
      <c r="C14" s="11">
        <f>SUM('Форма 8.1.'!I16:I17)</f>
        <v>1.42</v>
      </c>
      <c r="D14" s="8">
        <v>52897</v>
      </c>
      <c r="G14" s="88"/>
      <c r="I14" s="90"/>
      <c r="J14" s="79"/>
    </row>
    <row r="15" spans="1:10" ht="18.75" customHeight="1">
      <c r="A15" s="6">
        <v>9</v>
      </c>
      <c r="B15" s="7" t="s">
        <v>207</v>
      </c>
      <c r="C15" s="11">
        <f>'Форма 8.1.'!I18</f>
        <v>1.47</v>
      </c>
      <c r="D15" s="8">
        <v>52897</v>
      </c>
      <c r="G15" s="88"/>
      <c r="I15" s="90"/>
      <c r="J15" s="79"/>
    </row>
    <row r="16" spans="1:10" ht="18.75" customHeight="1">
      <c r="A16" s="6">
        <v>10</v>
      </c>
      <c r="B16" s="7" t="s">
        <v>208</v>
      </c>
      <c r="C16" s="11">
        <f>'Форма 8.1.'!I19</f>
        <v>0.58</v>
      </c>
      <c r="D16" s="8">
        <v>52897</v>
      </c>
      <c r="G16" s="88"/>
      <c r="I16" s="90"/>
      <c r="J16" s="79"/>
    </row>
    <row r="17" spans="1:10" ht="18.75" customHeight="1">
      <c r="A17" s="6">
        <v>11</v>
      </c>
      <c r="B17" s="7" t="s">
        <v>209</v>
      </c>
      <c r="C17" s="11">
        <f>'Форма 8.1.'!I20</f>
        <v>0.75</v>
      </c>
      <c r="D17" s="8">
        <v>52897</v>
      </c>
      <c r="G17" s="88"/>
      <c r="I17" s="90"/>
      <c r="J17" s="79"/>
    </row>
    <row r="18" spans="1:10" ht="18.75" customHeight="1">
      <c r="A18" s="6">
        <v>12</v>
      </c>
      <c r="B18" s="7" t="s">
        <v>210</v>
      </c>
      <c r="C18" s="11">
        <v>0</v>
      </c>
      <c r="D18" s="8">
        <v>52897</v>
      </c>
      <c r="G18" s="88"/>
      <c r="I18" s="89"/>
      <c r="J18" s="79"/>
    </row>
    <row r="19" spans="1:8" ht="18.75" customHeight="1">
      <c r="A19" s="6"/>
      <c r="B19" s="6" t="s">
        <v>5</v>
      </c>
      <c r="C19" s="87">
        <f>SUM(C7:C18)</f>
        <v>7.92</v>
      </c>
      <c r="D19" s="8"/>
      <c r="G19" s="98"/>
      <c r="H19" s="98"/>
    </row>
    <row r="20" spans="1:7" ht="18.75" customHeight="1">
      <c r="A20" s="13"/>
      <c r="B20" s="13"/>
      <c r="C20" s="77"/>
      <c r="D20" s="78"/>
      <c r="G20" s="72"/>
    </row>
    <row r="22" spans="1:5" ht="18.75" customHeight="1">
      <c r="A22" s="150" t="s">
        <v>6</v>
      </c>
      <c r="B22" s="145"/>
      <c r="C22" s="145"/>
      <c r="D22" s="145"/>
      <c r="E22" s="80"/>
    </row>
    <row r="23" ht="12.75" customHeight="1"/>
    <row r="24" ht="27.75" customHeight="1"/>
  </sheetData>
  <sheetProtection/>
  <mergeCells count="4">
    <mergeCell ref="A1:D1"/>
    <mergeCell ref="A2:D2"/>
    <mergeCell ref="A3:D3"/>
    <mergeCell ref="A22:D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"/>
  <sheetViews>
    <sheetView workbookViewId="0" topLeftCell="A1">
      <selection activeCell="E8" sqref="E8"/>
    </sheetView>
  </sheetViews>
  <sheetFormatPr defaultColWidth="9.00390625" defaultRowHeight="12.75"/>
  <cols>
    <col min="1" max="1" width="19.125" style="14" customWidth="1"/>
    <col min="2" max="2" width="35.25390625" style="14" customWidth="1"/>
    <col min="3" max="3" width="38.625" style="14" customWidth="1"/>
    <col min="4" max="4" width="18.625" style="14" customWidth="1"/>
    <col min="5" max="5" width="9.125" style="14" customWidth="1"/>
    <col min="6" max="6" width="10.375" style="14" bestFit="1" customWidth="1"/>
    <col min="7" max="7" width="10.75390625" style="14" bestFit="1" customWidth="1"/>
    <col min="8" max="8" width="11.25390625" style="14" bestFit="1" customWidth="1"/>
    <col min="9" max="16384" width="9.125" style="14" customWidth="1"/>
  </cols>
  <sheetData>
    <row r="1" spans="1:4" s="1" customFormat="1" ht="22.5" customHeight="1">
      <c r="A1" s="144" t="s">
        <v>7</v>
      </c>
      <c r="B1" s="145"/>
      <c r="C1" s="145"/>
      <c r="D1" s="145"/>
    </row>
    <row r="2" spans="1:4" s="1" customFormat="1" ht="17.25" customHeight="1">
      <c r="A2" s="144" t="s">
        <v>255</v>
      </c>
      <c r="B2" s="144"/>
      <c r="C2" s="144"/>
      <c r="D2" s="144"/>
    </row>
    <row r="3" spans="1:5" s="1" customFormat="1" ht="25.5" customHeight="1">
      <c r="A3" s="152" t="str">
        <f>'Ф. 1.1.'!A2:D2</f>
        <v>АО "Кисловодская сетевая компания"</v>
      </c>
      <c r="B3" s="147"/>
      <c r="C3" s="147"/>
      <c r="D3" s="147"/>
      <c r="E3" s="9"/>
    </row>
    <row r="4" spans="1:5" s="1" customFormat="1" ht="12.75">
      <c r="A4" s="153" t="s">
        <v>0</v>
      </c>
      <c r="B4" s="149"/>
      <c r="C4" s="149"/>
      <c r="D4" s="149"/>
      <c r="E4" s="10"/>
    </row>
    <row r="5" spans="1:4" s="1" customFormat="1" ht="31.5" customHeight="1">
      <c r="A5" s="2"/>
      <c r="B5" s="2"/>
      <c r="C5" s="2"/>
      <c r="D5" s="2"/>
    </row>
    <row r="6" spans="1:4" s="1" customFormat="1" ht="22.5" customHeight="1">
      <c r="A6" s="151" t="s">
        <v>256</v>
      </c>
      <c r="B6" s="151"/>
      <c r="C6" s="151"/>
      <c r="D6" s="8">
        <f>'Форма 8.3 '!C8</f>
        <v>52897</v>
      </c>
    </row>
    <row r="7" spans="1:4" s="1" customFormat="1" ht="22.5" customHeight="1">
      <c r="A7" s="151" t="s">
        <v>8</v>
      </c>
      <c r="B7" s="151"/>
      <c r="C7" s="151"/>
      <c r="D7" s="11">
        <f>'Ф. 1.1.'!C19</f>
        <v>7.92</v>
      </c>
    </row>
    <row r="8" spans="1:8" s="1" customFormat="1" ht="22.5" customHeight="1">
      <c r="A8" s="151" t="s">
        <v>9</v>
      </c>
      <c r="B8" s="151"/>
      <c r="C8" s="151"/>
      <c r="D8" s="91">
        <f>D7/D6</f>
        <v>0.00014972493714199292</v>
      </c>
      <c r="F8" s="84"/>
      <c r="G8" s="85"/>
      <c r="H8" s="86"/>
    </row>
    <row r="9" spans="1:4" s="1" customFormat="1" ht="18.75" customHeight="1">
      <c r="A9" s="12"/>
      <c r="B9" s="12"/>
      <c r="C9" s="12"/>
      <c r="D9" s="13"/>
    </row>
    <row r="10" spans="1:4" s="1" customFormat="1" ht="12.75">
      <c r="A10" s="2"/>
      <c r="B10" s="2"/>
      <c r="C10" s="2"/>
      <c r="D10" s="2"/>
    </row>
    <row r="11" spans="1:4" s="1" customFormat="1" ht="12.75">
      <c r="A11" s="2"/>
      <c r="B11" s="2"/>
      <c r="C11" s="2"/>
      <c r="D11" s="2"/>
    </row>
    <row r="12" spans="1:5" s="1" customFormat="1" ht="18.75" customHeight="1">
      <c r="A12" s="139" t="s">
        <v>6</v>
      </c>
      <c r="B12" s="145"/>
      <c r="C12" s="145"/>
      <c r="D12" s="145"/>
      <c r="E12" s="9"/>
    </row>
  </sheetData>
  <sheetProtection/>
  <mergeCells count="8">
    <mergeCell ref="A8:C8"/>
    <mergeCell ref="A12:D12"/>
    <mergeCell ref="A1:D1"/>
    <mergeCell ref="A2:D2"/>
    <mergeCell ref="A3:D3"/>
    <mergeCell ref="A4:D4"/>
    <mergeCell ref="A6:C6"/>
    <mergeCell ref="A7:C7"/>
  </mergeCells>
  <printOptions horizontalCentered="1"/>
  <pageMargins left="0.11811023622047245" right="0.11811023622047245" top="0.9448818897637796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zoomScalePageLayoutView="0" workbookViewId="0" topLeftCell="A37">
      <selection activeCell="C39" sqref="C39"/>
    </sheetView>
  </sheetViews>
  <sheetFormatPr defaultColWidth="9.00390625" defaultRowHeight="12.75"/>
  <cols>
    <col min="1" max="1" width="37.625" style="34" customWidth="1"/>
    <col min="2" max="4" width="12.125" style="34" customWidth="1"/>
    <col min="5" max="6" width="12.75390625" style="34" customWidth="1"/>
    <col min="7" max="16384" width="9.125" style="34" customWidth="1"/>
  </cols>
  <sheetData>
    <row r="1" spans="1:6" ht="15.75">
      <c r="A1" s="157" t="s">
        <v>263</v>
      </c>
      <c r="B1" s="157"/>
      <c r="C1" s="157"/>
      <c r="D1" s="157"/>
      <c r="E1" s="157"/>
      <c r="F1" s="157"/>
    </row>
    <row r="2" spans="1:6" ht="15.75">
      <c r="A2" s="158" t="str">
        <f>'Ф. 1.1.'!A2:D2</f>
        <v>АО "Кисловодская сетевая компания"</v>
      </c>
      <c r="B2" s="158"/>
      <c r="C2" s="158"/>
      <c r="D2" s="158"/>
      <c r="E2" s="158"/>
      <c r="F2" s="158"/>
    </row>
    <row r="3" spans="1:6" ht="15">
      <c r="A3" s="159" t="s">
        <v>10</v>
      </c>
      <c r="B3" s="159"/>
      <c r="C3" s="159"/>
      <c r="D3" s="159"/>
      <c r="E3" s="159"/>
      <c r="F3" s="159"/>
    </row>
    <row r="4" ht="15">
      <c r="A4" s="36"/>
    </row>
    <row r="5" spans="1:6" s="16" customFormat="1" ht="25.5" customHeight="1">
      <c r="A5" s="154" t="s">
        <v>11</v>
      </c>
      <c r="B5" s="162" t="s">
        <v>12</v>
      </c>
      <c r="C5" s="163"/>
      <c r="D5" s="154" t="s">
        <v>13</v>
      </c>
      <c r="E5" s="154" t="s">
        <v>46</v>
      </c>
      <c r="F5" s="154" t="s">
        <v>47</v>
      </c>
    </row>
    <row r="6" spans="1:6" s="16" customFormat="1" ht="25.5" customHeight="1">
      <c r="A6" s="155"/>
      <c r="B6" s="46" t="s">
        <v>258</v>
      </c>
      <c r="C6" s="46" t="s">
        <v>261</v>
      </c>
      <c r="D6" s="155"/>
      <c r="E6" s="155"/>
      <c r="F6" s="155"/>
    </row>
    <row r="7" spans="1:6" s="16" customFormat="1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</row>
    <row r="8" spans="1:6" ht="75">
      <c r="A8" s="38" t="s">
        <v>14</v>
      </c>
      <c r="B8" s="42" t="s">
        <v>15</v>
      </c>
      <c r="C8" s="42" t="s">
        <v>15</v>
      </c>
      <c r="D8" s="42" t="s">
        <v>15</v>
      </c>
      <c r="E8" s="42" t="s">
        <v>15</v>
      </c>
      <c r="F8" s="42">
        <v>2</v>
      </c>
    </row>
    <row r="9" spans="1:6" ht="15">
      <c r="A9" s="38" t="s">
        <v>16</v>
      </c>
      <c r="B9" s="42"/>
      <c r="C9" s="42"/>
      <c r="D9" s="42"/>
      <c r="E9" s="42"/>
      <c r="F9" s="42"/>
    </row>
    <row r="10" spans="1:6" ht="78" customHeight="1">
      <c r="A10" s="38" t="s">
        <v>17</v>
      </c>
      <c r="B10" s="43">
        <v>0.398</v>
      </c>
      <c r="C10" s="43">
        <v>0.398</v>
      </c>
      <c r="D10" s="44">
        <v>1</v>
      </c>
      <c r="E10" s="42" t="s">
        <v>18</v>
      </c>
      <c r="F10" s="42">
        <v>2</v>
      </c>
    </row>
    <row r="11" spans="1:6" ht="90">
      <c r="A11" s="39" t="s">
        <v>19</v>
      </c>
      <c r="B11" s="42" t="s">
        <v>15</v>
      </c>
      <c r="C11" s="42" t="s">
        <v>15</v>
      </c>
      <c r="D11" s="42" t="s">
        <v>15</v>
      </c>
      <c r="E11" s="42" t="s">
        <v>15</v>
      </c>
      <c r="F11" s="42">
        <v>2</v>
      </c>
    </row>
    <row r="12" spans="1:6" ht="15">
      <c r="A12" s="39" t="s">
        <v>20</v>
      </c>
      <c r="B12" s="42"/>
      <c r="C12" s="42"/>
      <c r="D12" s="42"/>
      <c r="E12" s="42"/>
      <c r="F12" s="42"/>
    </row>
    <row r="13" spans="1:6" ht="45">
      <c r="A13" s="39" t="s">
        <v>21</v>
      </c>
      <c r="B13" s="42">
        <v>4</v>
      </c>
      <c r="C13" s="42">
        <v>4</v>
      </c>
      <c r="D13" s="44">
        <v>1</v>
      </c>
      <c r="E13" s="42" t="s">
        <v>18</v>
      </c>
      <c r="F13" s="42">
        <v>2</v>
      </c>
    </row>
    <row r="14" spans="1:6" ht="45">
      <c r="A14" s="39" t="s">
        <v>22</v>
      </c>
      <c r="B14" s="160">
        <v>1</v>
      </c>
      <c r="C14" s="160">
        <v>1</v>
      </c>
      <c r="D14" s="161">
        <v>1</v>
      </c>
      <c r="E14" s="160" t="s">
        <v>18</v>
      </c>
      <c r="F14" s="160">
        <v>2</v>
      </c>
    </row>
    <row r="15" spans="1:6" ht="15">
      <c r="A15" s="39" t="s">
        <v>23</v>
      </c>
      <c r="B15" s="160"/>
      <c r="C15" s="160"/>
      <c r="D15" s="161"/>
      <c r="E15" s="160"/>
      <c r="F15" s="160"/>
    </row>
    <row r="16" spans="1:6" ht="45">
      <c r="A16" s="39" t="s">
        <v>24</v>
      </c>
      <c r="B16" s="42">
        <v>8</v>
      </c>
      <c r="C16" s="42">
        <v>8</v>
      </c>
      <c r="D16" s="44">
        <v>1</v>
      </c>
      <c r="E16" s="42" t="s">
        <v>18</v>
      </c>
      <c r="F16" s="42">
        <v>2</v>
      </c>
    </row>
    <row r="17" spans="1:6" ht="64.5" customHeight="1">
      <c r="A17" s="39" t="s">
        <v>25</v>
      </c>
      <c r="B17" s="42">
        <v>7</v>
      </c>
      <c r="C17" s="42">
        <v>7</v>
      </c>
      <c r="D17" s="44">
        <v>1</v>
      </c>
      <c r="E17" s="42" t="s">
        <v>18</v>
      </c>
      <c r="F17" s="42">
        <v>2</v>
      </c>
    </row>
    <row r="18" spans="1:6" ht="15">
      <c r="A18" s="40"/>
      <c r="B18" s="42"/>
      <c r="C18" s="42"/>
      <c r="D18" s="42"/>
      <c r="E18" s="42"/>
      <c r="F18" s="42"/>
    </row>
    <row r="19" spans="1:6" ht="60">
      <c r="A19" s="38" t="s">
        <v>26</v>
      </c>
      <c r="B19" s="42" t="s">
        <v>15</v>
      </c>
      <c r="C19" s="42" t="s">
        <v>15</v>
      </c>
      <c r="D19" s="42" t="s">
        <v>15</v>
      </c>
      <c r="E19" s="42" t="s">
        <v>15</v>
      </c>
      <c r="F19" s="42">
        <v>2</v>
      </c>
    </row>
    <row r="20" spans="1:6" ht="15">
      <c r="A20" s="38" t="s">
        <v>27</v>
      </c>
      <c r="B20" s="42"/>
      <c r="C20" s="42"/>
      <c r="D20" s="42"/>
      <c r="E20" s="42"/>
      <c r="F20" s="42"/>
    </row>
    <row r="21" spans="1:6" ht="45">
      <c r="A21" s="38" t="s">
        <v>28</v>
      </c>
      <c r="B21" s="160">
        <v>0</v>
      </c>
      <c r="C21" s="160">
        <v>0</v>
      </c>
      <c r="D21" s="161">
        <v>1</v>
      </c>
      <c r="E21" s="160" t="s">
        <v>18</v>
      </c>
      <c r="F21" s="160">
        <v>2</v>
      </c>
    </row>
    <row r="22" spans="1:6" ht="15">
      <c r="A22" s="38" t="s">
        <v>29</v>
      </c>
      <c r="B22" s="160"/>
      <c r="C22" s="160"/>
      <c r="D22" s="161"/>
      <c r="E22" s="160"/>
      <c r="F22" s="160"/>
    </row>
    <row r="23" spans="1:6" ht="75">
      <c r="A23" s="38" t="s">
        <v>30</v>
      </c>
      <c r="B23" s="160">
        <v>0</v>
      </c>
      <c r="C23" s="160">
        <v>0</v>
      </c>
      <c r="D23" s="161">
        <v>1</v>
      </c>
      <c r="E23" s="160" t="s">
        <v>18</v>
      </c>
      <c r="F23" s="160">
        <v>2</v>
      </c>
    </row>
    <row r="24" spans="1:6" ht="15">
      <c r="A24" s="38" t="s">
        <v>29</v>
      </c>
      <c r="B24" s="160"/>
      <c r="C24" s="160"/>
      <c r="D24" s="161"/>
      <c r="E24" s="160"/>
      <c r="F24" s="160"/>
    </row>
    <row r="25" spans="1:6" ht="75">
      <c r="A25" s="38" t="s">
        <v>31</v>
      </c>
      <c r="B25" s="160">
        <v>0</v>
      </c>
      <c r="C25" s="160">
        <v>0</v>
      </c>
      <c r="D25" s="161">
        <v>1</v>
      </c>
      <c r="E25" s="160" t="s">
        <v>18</v>
      </c>
      <c r="F25" s="160">
        <v>2</v>
      </c>
    </row>
    <row r="26" spans="1:6" ht="15">
      <c r="A26" s="38" t="s">
        <v>29</v>
      </c>
      <c r="B26" s="160"/>
      <c r="C26" s="160"/>
      <c r="D26" s="161"/>
      <c r="E26" s="160"/>
      <c r="F26" s="160"/>
    </row>
    <row r="27" spans="1:6" ht="15">
      <c r="A27" s="40"/>
      <c r="B27" s="42"/>
      <c r="C27" s="42"/>
      <c r="D27" s="42"/>
      <c r="E27" s="42"/>
      <c r="F27" s="42"/>
    </row>
    <row r="28" spans="1:6" ht="75">
      <c r="A28" s="38" t="s">
        <v>32</v>
      </c>
      <c r="B28" s="160">
        <v>1</v>
      </c>
      <c r="C28" s="160">
        <v>1</v>
      </c>
      <c r="D28" s="161">
        <v>1</v>
      </c>
      <c r="E28" s="160" t="s">
        <v>18</v>
      </c>
      <c r="F28" s="160">
        <v>2</v>
      </c>
    </row>
    <row r="29" spans="1:6" ht="15">
      <c r="A29" s="38" t="s">
        <v>29</v>
      </c>
      <c r="B29" s="160"/>
      <c r="C29" s="160"/>
      <c r="D29" s="161"/>
      <c r="E29" s="160"/>
      <c r="F29" s="160"/>
    </row>
    <row r="30" spans="1:6" ht="15">
      <c r="A30" s="40"/>
      <c r="B30" s="42"/>
      <c r="C30" s="42"/>
      <c r="D30" s="42"/>
      <c r="E30" s="42"/>
      <c r="F30" s="42"/>
    </row>
    <row r="31" spans="1:6" ht="90">
      <c r="A31" s="38" t="s">
        <v>33</v>
      </c>
      <c r="B31" s="160">
        <v>1</v>
      </c>
      <c r="C31" s="160">
        <v>1</v>
      </c>
      <c r="D31" s="161">
        <v>1</v>
      </c>
      <c r="E31" s="160" t="s">
        <v>18</v>
      </c>
      <c r="F31" s="160">
        <v>2</v>
      </c>
    </row>
    <row r="32" spans="1:6" ht="15">
      <c r="A32" s="38" t="s">
        <v>34</v>
      </c>
      <c r="B32" s="160"/>
      <c r="C32" s="160"/>
      <c r="D32" s="161"/>
      <c r="E32" s="160"/>
      <c r="F32" s="160"/>
    </row>
    <row r="33" spans="1:6" ht="15">
      <c r="A33" s="40"/>
      <c r="B33" s="42"/>
      <c r="C33" s="42"/>
      <c r="D33" s="42"/>
      <c r="E33" s="42"/>
      <c r="F33" s="42"/>
    </row>
    <row r="34" spans="1:6" ht="75">
      <c r="A34" s="38" t="s">
        <v>35</v>
      </c>
      <c r="B34" s="42"/>
      <c r="C34" s="42"/>
      <c r="D34" s="42"/>
      <c r="E34" s="42" t="s">
        <v>36</v>
      </c>
      <c r="F34" s="42">
        <v>2</v>
      </c>
    </row>
    <row r="35" spans="1:6" ht="103.5" customHeight="1">
      <c r="A35" s="38" t="s">
        <v>37</v>
      </c>
      <c r="B35" s="43">
        <v>0.0489</v>
      </c>
      <c r="C35" s="43">
        <v>0.0489</v>
      </c>
      <c r="D35" s="44">
        <v>1</v>
      </c>
      <c r="E35" s="42"/>
      <c r="F35" s="42">
        <v>2</v>
      </c>
    </row>
    <row r="36" spans="1:6" ht="15">
      <c r="A36" s="40"/>
      <c r="B36" s="42"/>
      <c r="C36" s="42"/>
      <c r="D36" s="42"/>
      <c r="E36" s="42"/>
      <c r="F36" s="42"/>
    </row>
    <row r="37" spans="1:6" ht="75">
      <c r="A37" s="38" t="s">
        <v>38</v>
      </c>
      <c r="B37" s="42" t="s">
        <v>15</v>
      </c>
      <c r="C37" s="42" t="s">
        <v>15</v>
      </c>
      <c r="D37" s="42" t="s">
        <v>15</v>
      </c>
      <c r="E37" s="42" t="s">
        <v>15</v>
      </c>
      <c r="F37" s="42">
        <v>2</v>
      </c>
    </row>
    <row r="38" spans="1:6" ht="15">
      <c r="A38" s="38" t="s">
        <v>16</v>
      </c>
      <c r="B38" s="42"/>
      <c r="C38" s="42"/>
      <c r="D38" s="42"/>
      <c r="E38" s="42"/>
      <c r="F38" s="42"/>
    </row>
    <row r="39" spans="1:6" ht="90">
      <c r="A39" s="38" t="s">
        <v>39</v>
      </c>
      <c r="B39" s="43">
        <v>0.7821</v>
      </c>
      <c r="C39" s="43">
        <v>0.7821</v>
      </c>
      <c r="D39" s="44">
        <v>1</v>
      </c>
      <c r="E39" s="42" t="s">
        <v>36</v>
      </c>
      <c r="F39" s="42">
        <v>2</v>
      </c>
    </row>
    <row r="40" spans="1:6" ht="135">
      <c r="A40" s="38" t="s">
        <v>40</v>
      </c>
      <c r="B40" s="44">
        <v>0</v>
      </c>
      <c r="C40" s="44">
        <v>0</v>
      </c>
      <c r="D40" s="44">
        <v>1</v>
      </c>
      <c r="E40" s="42" t="s">
        <v>36</v>
      </c>
      <c r="F40" s="42">
        <v>2</v>
      </c>
    </row>
    <row r="41" spans="1:6" ht="29.25">
      <c r="A41" s="41" t="s">
        <v>41</v>
      </c>
      <c r="B41" s="45" t="s">
        <v>15</v>
      </c>
      <c r="C41" s="45" t="s">
        <v>15</v>
      </c>
      <c r="D41" s="45" t="s">
        <v>15</v>
      </c>
      <c r="E41" s="45" t="s">
        <v>15</v>
      </c>
      <c r="F41" s="45">
        <v>2</v>
      </c>
    </row>
    <row r="42" ht="15">
      <c r="A42" s="36"/>
    </row>
    <row r="43" spans="1:6" ht="15">
      <c r="A43" s="156" t="s">
        <v>42</v>
      </c>
      <c r="B43" s="156"/>
      <c r="C43" s="156"/>
      <c r="D43" s="156"/>
      <c r="E43" s="156"/>
      <c r="F43" s="156"/>
    </row>
    <row r="44" ht="15">
      <c r="A44" s="35"/>
    </row>
  </sheetData>
  <sheetProtection/>
  <mergeCells count="39">
    <mergeCell ref="B5:C5"/>
    <mergeCell ref="B14:B15"/>
    <mergeCell ref="C14:C15"/>
    <mergeCell ref="D14:D15"/>
    <mergeCell ref="A5:A6"/>
    <mergeCell ref="D5:D6"/>
    <mergeCell ref="E14:E15"/>
    <mergeCell ref="F14:F15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F31:F32"/>
    <mergeCell ref="B28:B29"/>
    <mergeCell ref="C28:C29"/>
    <mergeCell ref="D28:D29"/>
    <mergeCell ref="E28:E29"/>
    <mergeCell ref="F28:F29"/>
    <mergeCell ref="E5:E6"/>
    <mergeCell ref="F5:F6"/>
    <mergeCell ref="A43:F43"/>
    <mergeCell ref="A1:F1"/>
    <mergeCell ref="A2:F2"/>
    <mergeCell ref="A3:F3"/>
    <mergeCell ref="B31:B32"/>
    <mergeCell ref="C31:C32"/>
    <mergeCell ref="D31:D32"/>
    <mergeCell ref="E31:E32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88" r:id="rId1"/>
  <rowBreaks count="1" manualBreakCount="1">
    <brk id="2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PageLayoutView="0" workbookViewId="0" topLeftCell="A22">
      <selection activeCell="F28" sqref="F28"/>
    </sheetView>
  </sheetViews>
  <sheetFormatPr defaultColWidth="9.00390625" defaultRowHeight="12.75"/>
  <cols>
    <col min="1" max="1" width="37.00390625" style="30" customWidth="1"/>
    <col min="2" max="4" width="12.125" style="17" customWidth="1"/>
    <col min="5" max="5" width="12.75390625" style="17" customWidth="1"/>
    <col min="6" max="6" width="12.25390625" style="33" customWidth="1"/>
    <col min="7" max="16384" width="9.125" style="17" customWidth="1"/>
  </cols>
  <sheetData>
    <row r="1" spans="1:6" ht="15.75" customHeight="1">
      <c r="A1" s="171" t="s">
        <v>257</v>
      </c>
      <c r="B1" s="171"/>
      <c r="C1" s="171"/>
      <c r="D1" s="171"/>
      <c r="E1" s="171"/>
      <c r="F1" s="171"/>
    </row>
    <row r="2" spans="1:6" ht="15.75" customHeight="1">
      <c r="A2" s="172" t="str">
        <f>'Ф. 1.1.'!A2:D2</f>
        <v>АО "Кисловодская сетевая компания"</v>
      </c>
      <c r="B2" s="172"/>
      <c r="C2" s="172"/>
      <c r="D2" s="172"/>
      <c r="E2" s="172"/>
      <c r="F2" s="172"/>
    </row>
    <row r="3" spans="1:6" ht="15.75">
      <c r="A3" s="173" t="s">
        <v>43</v>
      </c>
      <c r="B3" s="173"/>
      <c r="C3" s="173"/>
      <c r="D3" s="173"/>
      <c r="E3" s="173"/>
      <c r="F3" s="173"/>
    </row>
    <row r="4" spans="1:6" ht="15.75">
      <c r="A4" s="18"/>
      <c r="B4" s="18"/>
      <c r="C4" s="18"/>
      <c r="D4" s="18"/>
      <c r="E4" s="18"/>
      <c r="F4" s="19"/>
    </row>
    <row r="5" spans="1:6" s="20" customFormat="1" ht="25.5" customHeight="1">
      <c r="A5" s="174" t="s">
        <v>44</v>
      </c>
      <c r="B5" s="174" t="s">
        <v>12</v>
      </c>
      <c r="C5" s="174"/>
      <c r="D5" s="175" t="s">
        <v>45</v>
      </c>
      <c r="E5" s="176" t="s">
        <v>46</v>
      </c>
      <c r="F5" s="178" t="s">
        <v>47</v>
      </c>
    </row>
    <row r="6" spans="1:6" s="20" customFormat="1" ht="25.5">
      <c r="A6" s="174"/>
      <c r="B6" s="46" t="s">
        <v>258</v>
      </c>
      <c r="C6" s="46" t="s">
        <v>259</v>
      </c>
      <c r="D6" s="175"/>
      <c r="E6" s="177"/>
      <c r="F6" s="179"/>
    </row>
    <row r="7" spans="1:6" s="20" customFormat="1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2">
        <v>6</v>
      </c>
    </row>
    <row r="8" spans="1:6" ht="45">
      <c r="A8" s="23" t="s">
        <v>48</v>
      </c>
      <c r="B8" s="24" t="s">
        <v>15</v>
      </c>
      <c r="C8" s="24" t="s">
        <v>15</v>
      </c>
      <c r="D8" s="24" t="s">
        <v>15</v>
      </c>
      <c r="E8" s="24" t="s">
        <v>15</v>
      </c>
      <c r="F8" s="25">
        <v>0.5</v>
      </c>
    </row>
    <row r="9" spans="1:6" ht="15.75">
      <c r="A9" s="23" t="s">
        <v>16</v>
      </c>
      <c r="B9" s="24"/>
      <c r="C9" s="24"/>
      <c r="D9" s="24"/>
      <c r="E9" s="24"/>
      <c r="F9" s="25"/>
    </row>
    <row r="10" spans="1:6" ht="90">
      <c r="A10" s="23" t="s">
        <v>49</v>
      </c>
      <c r="B10" s="24">
        <v>15</v>
      </c>
      <c r="C10" s="24">
        <v>15</v>
      </c>
      <c r="D10" s="26">
        <v>1</v>
      </c>
      <c r="E10" s="24" t="s">
        <v>36</v>
      </c>
      <c r="F10" s="25">
        <v>0.5</v>
      </c>
    </row>
    <row r="11" spans="1:6" ht="60">
      <c r="A11" s="23" t="s">
        <v>50</v>
      </c>
      <c r="B11" s="24" t="s">
        <v>15</v>
      </c>
      <c r="C11" s="24" t="s">
        <v>15</v>
      </c>
      <c r="D11" s="24" t="s">
        <v>15</v>
      </c>
      <c r="E11" s="24" t="s">
        <v>36</v>
      </c>
      <c r="F11" s="25">
        <v>0.5</v>
      </c>
    </row>
    <row r="12" spans="1:6" ht="60">
      <c r="A12" s="23" t="s">
        <v>51</v>
      </c>
      <c r="B12" s="24">
        <v>10</v>
      </c>
      <c r="C12" s="24">
        <v>10</v>
      </c>
      <c r="D12" s="26">
        <v>1</v>
      </c>
      <c r="E12" s="24" t="s">
        <v>15</v>
      </c>
      <c r="F12" s="25">
        <v>0.5</v>
      </c>
    </row>
    <row r="13" spans="1:6" ht="30">
      <c r="A13" s="23" t="s">
        <v>52</v>
      </c>
      <c r="B13" s="24">
        <v>88</v>
      </c>
      <c r="C13" s="24">
        <v>88</v>
      </c>
      <c r="D13" s="26">
        <v>1</v>
      </c>
      <c r="E13" s="24" t="s">
        <v>15</v>
      </c>
      <c r="F13" s="25">
        <v>0.5</v>
      </c>
    </row>
    <row r="14" spans="1:6" ht="135">
      <c r="A14" s="23" t="s">
        <v>53</v>
      </c>
      <c r="B14" s="24">
        <v>0</v>
      </c>
      <c r="C14" s="24">
        <v>0</v>
      </c>
      <c r="D14" s="26">
        <v>1</v>
      </c>
      <c r="E14" s="24" t="s">
        <v>36</v>
      </c>
      <c r="F14" s="25">
        <v>0.5</v>
      </c>
    </row>
    <row r="15" spans="1:6" ht="15.75">
      <c r="A15" s="23"/>
      <c r="B15" s="24"/>
      <c r="C15" s="24"/>
      <c r="D15" s="24"/>
      <c r="E15" s="24"/>
      <c r="F15" s="25"/>
    </row>
    <row r="16" spans="1:6" ht="75">
      <c r="A16" s="23" t="s">
        <v>54</v>
      </c>
      <c r="B16" s="24" t="s">
        <v>15</v>
      </c>
      <c r="C16" s="24" t="s">
        <v>15</v>
      </c>
      <c r="D16" s="24" t="s">
        <v>15</v>
      </c>
      <c r="E16" s="24" t="s">
        <v>15</v>
      </c>
      <c r="F16" s="25">
        <v>0.5</v>
      </c>
    </row>
    <row r="17" spans="1:6" ht="78.75" customHeight="1">
      <c r="A17" s="23" t="s">
        <v>55</v>
      </c>
      <c r="B17" s="27">
        <v>0.0029</v>
      </c>
      <c r="C17" s="27">
        <v>0.0029</v>
      </c>
      <c r="D17" s="26">
        <v>1</v>
      </c>
      <c r="E17" s="24" t="s">
        <v>36</v>
      </c>
      <c r="F17" s="25">
        <v>0.5</v>
      </c>
    </row>
    <row r="18" spans="1:6" ht="15.75">
      <c r="A18" s="23"/>
      <c r="B18" s="24"/>
      <c r="C18" s="24"/>
      <c r="D18" s="24"/>
      <c r="E18" s="24"/>
      <c r="F18" s="25"/>
    </row>
    <row r="19" spans="1:6" ht="60">
      <c r="A19" s="23" t="s">
        <v>56</v>
      </c>
      <c r="B19" s="24" t="s">
        <v>15</v>
      </c>
      <c r="C19" s="24" t="s">
        <v>15</v>
      </c>
      <c r="D19" s="24" t="s">
        <v>15</v>
      </c>
      <c r="E19" s="24" t="s">
        <v>15</v>
      </c>
      <c r="F19" s="25">
        <v>0.5</v>
      </c>
    </row>
    <row r="20" spans="1:6" ht="15.75">
      <c r="A20" s="23" t="s">
        <v>16</v>
      </c>
      <c r="B20" s="24"/>
      <c r="C20" s="24"/>
      <c r="D20" s="24"/>
      <c r="E20" s="24"/>
      <c r="F20" s="25"/>
    </row>
    <row r="21" spans="1:6" ht="81.75" customHeight="1">
      <c r="A21" s="28" t="s">
        <v>57</v>
      </c>
      <c r="B21" s="164">
        <v>1</v>
      </c>
      <c r="C21" s="165">
        <v>1</v>
      </c>
      <c r="D21" s="166">
        <v>1</v>
      </c>
      <c r="E21" s="167" t="s">
        <v>18</v>
      </c>
      <c r="F21" s="169">
        <v>0.5</v>
      </c>
    </row>
    <row r="22" spans="1:6" ht="15.75">
      <c r="A22" s="29" t="s">
        <v>29</v>
      </c>
      <c r="B22" s="164"/>
      <c r="C22" s="165"/>
      <c r="D22" s="165"/>
      <c r="E22" s="168"/>
      <c r="F22" s="169"/>
    </row>
    <row r="23" spans="1:6" ht="135">
      <c r="A23" s="29" t="s">
        <v>58</v>
      </c>
      <c r="B23" s="24">
        <v>0</v>
      </c>
      <c r="C23" s="24">
        <v>0</v>
      </c>
      <c r="D23" s="26">
        <v>1</v>
      </c>
      <c r="E23" s="24" t="s">
        <v>36</v>
      </c>
      <c r="F23" s="25">
        <v>0.5</v>
      </c>
    </row>
    <row r="24" spans="1:6" ht="15.75">
      <c r="A24" s="23"/>
      <c r="B24" s="24"/>
      <c r="C24" s="24"/>
      <c r="D24" s="24"/>
      <c r="E24" s="24"/>
      <c r="F24" s="25"/>
    </row>
    <row r="25" spans="1:6" ht="60.75" customHeight="1">
      <c r="A25" s="23" t="s">
        <v>59</v>
      </c>
      <c r="B25" s="24" t="s">
        <v>15</v>
      </c>
      <c r="C25" s="24" t="s">
        <v>15</v>
      </c>
      <c r="D25" s="24" t="s">
        <v>15</v>
      </c>
      <c r="E25" s="24" t="s">
        <v>36</v>
      </c>
      <c r="F25" s="25">
        <v>0.2</v>
      </c>
    </row>
    <row r="26" spans="1:6" ht="105">
      <c r="A26" s="23" t="s">
        <v>60</v>
      </c>
      <c r="B26" s="24">
        <v>0</v>
      </c>
      <c r="C26" s="24">
        <v>0</v>
      </c>
      <c r="D26" s="26">
        <v>1</v>
      </c>
      <c r="E26" s="24"/>
      <c r="F26" s="25">
        <v>0.2</v>
      </c>
    </row>
    <row r="27" spans="1:6" ht="15.75">
      <c r="A27" s="23"/>
      <c r="B27" s="24"/>
      <c r="C27" s="24"/>
      <c r="D27" s="24"/>
      <c r="E27" s="24"/>
      <c r="F27" s="25"/>
    </row>
    <row r="28" spans="1:6" ht="30">
      <c r="A28" s="23" t="s">
        <v>61</v>
      </c>
      <c r="B28" s="24" t="s">
        <v>15</v>
      </c>
      <c r="C28" s="24" t="s">
        <v>15</v>
      </c>
      <c r="D28" s="24"/>
      <c r="E28" s="24" t="s">
        <v>15</v>
      </c>
      <c r="F28" s="92">
        <v>0.425</v>
      </c>
    </row>
    <row r="31" spans="1:6" ht="26.25" customHeight="1">
      <c r="A31" s="170" t="s">
        <v>62</v>
      </c>
      <c r="B31" s="170"/>
      <c r="C31" s="170"/>
      <c r="D31" s="170"/>
      <c r="E31" s="170"/>
      <c r="F31" s="170"/>
    </row>
    <row r="32" spans="2:6" ht="15.75">
      <c r="B32" s="31"/>
      <c r="C32" s="31"/>
      <c r="D32" s="31"/>
      <c r="E32" s="31"/>
      <c r="F32" s="32"/>
    </row>
  </sheetData>
  <sheetProtection/>
  <mergeCells count="14">
    <mergeCell ref="A1:F1"/>
    <mergeCell ref="A2:F2"/>
    <mergeCell ref="A3:F3"/>
    <mergeCell ref="A5:A6"/>
    <mergeCell ref="B5:C5"/>
    <mergeCell ref="D5:D6"/>
    <mergeCell ref="E5:E6"/>
    <mergeCell ref="F5:F6"/>
    <mergeCell ref="B21:B22"/>
    <mergeCell ref="C21:C22"/>
    <mergeCell ref="D21:D22"/>
    <mergeCell ref="E21:E22"/>
    <mergeCell ref="F21:F22"/>
    <mergeCell ref="A31:F31"/>
  </mergeCells>
  <printOptions horizontalCentered="1"/>
  <pageMargins left="0.31496062992125984" right="0.11811023622047245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3"/>
  <sheetViews>
    <sheetView zoomScalePageLayoutView="0" workbookViewId="0" topLeftCell="A31">
      <selection activeCell="C13" sqref="C13"/>
    </sheetView>
  </sheetViews>
  <sheetFormatPr defaultColWidth="9.00390625" defaultRowHeight="12.75"/>
  <cols>
    <col min="1" max="1" width="37.625" style="0" customWidth="1"/>
    <col min="2" max="4" width="12.125" style="0" customWidth="1"/>
    <col min="5" max="6" width="12.75390625" style="0" customWidth="1"/>
  </cols>
  <sheetData>
    <row r="1" spans="1:6" ht="15.75" customHeight="1">
      <c r="A1" s="157" t="s">
        <v>260</v>
      </c>
      <c r="B1" s="157"/>
      <c r="C1" s="157"/>
      <c r="D1" s="157"/>
      <c r="E1" s="157"/>
      <c r="F1" s="157"/>
    </row>
    <row r="2" spans="1:6" ht="15.75" customHeight="1">
      <c r="A2" s="158" t="str">
        <f>'Ф. 1.1.'!A2:D2</f>
        <v>АО "Кисловодская сетевая компания"</v>
      </c>
      <c r="B2" s="158"/>
      <c r="C2" s="158"/>
      <c r="D2" s="158"/>
      <c r="E2" s="158"/>
      <c r="F2" s="158"/>
    </row>
    <row r="3" spans="1:6" ht="12.75">
      <c r="A3" s="159" t="s">
        <v>10</v>
      </c>
      <c r="B3" s="159"/>
      <c r="C3" s="159"/>
      <c r="D3" s="159"/>
      <c r="E3" s="159"/>
      <c r="F3" s="159"/>
    </row>
    <row r="4" ht="12.75">
      <c r="A4" s="15"/>
    </row>
    <row r="5" spans="1:6" s="47" customFormat="1" ht="25.5" customHeight="1">
      <c r="A5" s="180" t="s">
        <v>44</v>
      </c>
      <c r="B5" s="180" t="s">
        <v>12</v>
      </c>
      <c r="C5" s="180"/>
      <c r="D5" s="175" t="s">
        <v>45</v>
      </c>
      <c r="E5" s="176" t="s">
        <v>46</v>
      </c>
      <c r="F5" s="178" t="s">
        <v>47</v>
      </c>
    </row>
    <row r="6" spans="1:6" s="47" customFormat="1" ht="25.5" customHeight="1">
      <c r="A6" s="180"/>
      <c r="B6" s="46" t="s">
        <v>258</v>
      </c>
      <c r="C6" s="46" t="s">
        <v>261</v>
      </c>
      <c r="D6" s="175"/>
      <c r="E6" s="177"/>
      <c r="F6" s="179"/>
    </row>
    <row r="7" spans="1:6" s="47" customFormat="1" ht="12.75" customHeigh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</row>
    <row r="8" spans="1:6" s="48" customFormat="1" ht="75">
      <c r="A8" s="50" t="s">
        <v>63</v>
      </c>
      <c r="B8" s="160">
        <v>1</v>
      </c>
      <c r="C8" s="160">
        <v>1</v>
      </c>
      <c r="D8" s="161">
        <v>1</v>
      </c>
      <c r="E8" s="160" t="s">
        <v>18</v>
      </c>
      <c r="F8" s="160">
        <v>2</v>
      </c>
    </row>
    <row r="9" spans="1:6" s="48" customFormat="1" ht="15">
      <c r="A9" s="50" t="s">
        <v>29</v>
      </c>
      <c r="B9" s="160"/>
      <c r="C9" s="160"/>
      <c r="D9" s="161"/>
      <c r="E9" s="160"/>
      <c r="F9" s="160"/>
    </row>
    <row r="10" spans="1:6" s="48" customFormat="1" ht="15">
      <c r="A10" s="50"/>
      <c r="B10" s="42"/>
      <c r="C10" s="42"/>
      <c r="D10" s="42"/>
      <c r="E10" s="42"/>
      <c r="F10" s="42"/>
    </row>
    <row r="11" spans="1:6" s="48" customFormat="1" ht="30">
      <c r="A11" s="50" t="s">
        <v>64</v>
      </c>
      <c r="B11" s="42"/>
      <c r="C11" s="42"/>
      <c r="D11" s="42"/>
      <c r="E11" s="42"/>
      <c r="F11" s="42">
        <v>2</v>
      </c>
    </row>
    <row r="12" spans="1:6" s="48" customFormat="1" ht="15">
      <c r="A12" s="50" t="s">
        <v>16</v>
      </c>
      <c r="B12" s="42"/>
      <c r="C12" s="42"/>
      <c r="D12" s="42"/>
      <c r="E12" s="42"/>
      <c r="F12" s="42"/>
    </row>
    <row r="13" spans="1:6" s="48" customFormat="1" ht="92.25" customHeight="1">
      <c r="A13" s="50" t="s">
        <v>65</v>
      </c>
      <c r="B13" s="51">
        <v>0.00029</v>
      </c>
      <c r="C13" s="51">
        <v>0.00029</v>
      </c>
      <c r="D13" s="44">
        <v>1</v>
      </c>
      <c r="E13" s="42" t="s">
        <v>36</v>
      </c>
      <c r="F13" s="42">
        <v>2</v>
      </c>
    </row>
    <row r="14" spans="1:6" s="48" customFormat="1" ht="105">
      <c r="A14" s="50" t="s">
        <v>66</v>
      </c>
      <c r="B14" s="42">
        <v>1</v>
      </c>
      <c r="C14" s="42">
        <v>1</v>
      </c>
      <c r="D14" s="44">
        <v>1</v>
      </c>
      <c r="E14" s="42" t="s">
        <v>18</v>
      </c>
      <c r="F14" s="42">
        <v>2</v>
      </c>
    </row>
    <row r="15" spans="1:6" s="48" customFormat="1" ht="135">
      <c r="A15" s="50" t="s">
        <v>81</v>
      </c>
      <c r="B15" s="51">
        <v>0.00029</v>
      </c>
      <c r="C15" s="51">
        <v>0.00029</v>
      </c>
      <c r="D15" s="44">
        <v>1</v>
      </c>
      <c r="E15" s="42" t="s">
        <v>36</v>
      </c>
      <c r="F15" s="42">
        <v>2</v>
      </c>
    </row>
    <row r="16" spans="1:6" s="48" customFormat="1" ht="135">
      <c r="A16" s="50" t="s">
        <v>67</v>
      </c>
      <c r="B16" s="51">
        <v>0.00029</v>
      </c>
      <c r="C16" s="51">
        <v>0.00029</v>
      </c>
      <c r="D16" s="44">
        <v>1</v>
      </c>
      <c r="E16" s="42" t="s">
        <v>36</v>
      </c>
      <c r="F16" s="42">
        <v>2</v>
      </c>
    </row>
    <row r="17" spans="1:6" s="48" customFormat="1" ht="90">
      <c r="A17" s="50" t="s">
        <v>68</v>
      </c>
      <c r="B17" s="42">
        <v>0</v>
      </c>
      <c r="C17" s="42">
        <v>0</v>
      </c>
      <c r="D17" s="44">
        <v>1</v>
      </c>
      <c r="E17" s="42" t="s">
        <v>18</v>
      </c>
      <c r="F17" s="42">
        <v>2</v>
      </c>
    </row>
    <row r="18" spans="1:6" s="48" customFormat="1" ht="60">
      <c r="A18" s="50" t="s">
        <v>69</v>
      </c>
      <c r="B18" s="42">
        <v>1</v>
      </c>
      <c r="C18" s="42">
        <v>1</v>
      </c>
      <c r="D18" s="44">
        <v>1</v>
      </c>
      <c r="E18" s="42" t="s">
        <v>18</v>
      </c>
      <c r="F18" s="42">
        <v>2</v>
      </c>
    </row>
    <row r="19" spans="1:6" s="48" customFormat="1" ht="15">
      <c r="A19" s="50"/>
      <c r="B19" s="42"/>
      <c r="C19" s="42"/>
      <c r="D19" s="42"/>
      <c r="E19" s="42"/>
      <c r="F19" s="42"/>
    </row>
    <row r="20" spans="1:6" s="48" customFormat="1" ht="30">
      <c r="A20" s="50" t="s">
        <v>70</v>
      </c>
      <c r="B20" s="42" t="s">
        <v>15</v>
      </c>
      <c r="C20" s="42" t="s">
        <v>15</v>
      </c>
      <c r="D20" s="42" t="s">
        <v>15</v>
      </c>
      <c r="E20" s="42" t="s">
        <v>15</v>
      </c>
      <c r="F20" s="42">
        <v>2</v>
      </c>
    </row>
    <row r="21" spans="1:6" s="48" customFormat="1" ht="15">
      <c r="A21" s="50" t="s">
        <v>16</v>
      </c>
      <c r="B21" s="42"/>
      <c r="C21" s="42"/>
      <c r="D21" s="42"/>
      <c r="E21" s="42"/>
      <c r="F21" s="42"/>
    </row>
    <row r="22" spans="1:6" s="48" customFormat="1" ht="45">
      <c r="A22" s="50" t="s">
        <v>71</v>
      </c>
      <c r="B22" s="42">
        <v>15</v>
      </c>
      <c r="C22" s="42">
        <v>15</v>
      </c>
      <c r="D22" s="44">
        <v>1</v>
      </c>
      <c r="E22" s="42" t="s">
        <v>36</v>
      </c>
      <c r="F22" s="42">
        <v>2</v>
      </c>
    </row>
    <row r="23" spans="1:6" s="48" customFormat="1" ht="75">
      <c r="A23" s="50" t="s">
        <v>72</v>
      </c>
      <c r="B23" s="42" t="s">
        <v>15</v>
      </c>
      <c r="C23" s="42" t="s">
        <v>15</v>
      </c>
      <c r="D23" s="42" t="s">
        <v>15</v>
      </c>
      <c r="E23" s="42" t="s">
        <v>18</v>
      </c>
      <c r="F23" s="42">
        <v>2</v>
      </c>
    </row>
    <row r="24" spans="1:6" s="48" customFormat="1" ht="30">
      <c r="A24" s="50" t="s">
        <v>73</v>
      </c>
      <c r="B24" s="42">
        <v>0</v>
      </c>
      <c r="C24" s="42">
        <v>0</v>
      </c>
      <c r="D24" s="44">
        <v>1</v>
      </c>
      <c r="E24" s="42"/>
      <c r="F24" s="42">
        <v>2</v>
      </c>
    </row>
    <row r="25" spans="1:6" s="48" customFormat="1" ht="45">
      <c r="A25" s="50" t="s">
        <v>74</v>
      </c>
      <c r="B25" s="42">
        <v>0</v>
      </c>
      <c r="C25" s="42">
        <v>0</v>
      </c>
      <c r="D25" s="44">
        <v>1</v>
      </c>
      <c r="E25" s="42"/>
      <c r="F25" s="42">
        <v>2</v>
      </c>
    </row>
    <row r="26" spans="1:6" s="48" customFormat="1" ht="30">
      <c r="A26" s="50" t="s">
        <v>82</v>
      </c>
      <c r="B26" s="42">
        <v>0</v>
      </c>
      <c r="C26" s="42">
        <v>0</v>
      </c>
      <c r="D26" s="44">
        <v>1</v>
      </c>
      <c r="E26" s="42"/>
      <c r="F26" s="42">
        <v>2</v>
      </c>
    </row>
    <row r="27" spans="1:6" s="48" customFormat="1" ht="15">
      <c r="A27" s="50"/>
      <c r="B27" s="42"/>
      <c r="C27" s="42"/>
      <c r="D27" s="42"/>
      <c r="E27" s="42"/>
      <c r="F27" s="42"/>
    </row>
    <row r="28" spans="1:6" s="48" customFormat="1" ht="45">
      <c r="A28" s="50" t="s">
        <v>75</v>
      </c>
      <c r="B28" s="42"/>
      <c r="C28" s="42"/>
      <c r="D28" s="42"/>
      <c r="E28" s="42"/>
      <c r="F28" s="42">
        <v>2</v>
      </c>
    </row>
    <row r="29" spans="1:6" s="48" customFormat="1" ht="90">
      <c r="A29" s="50" t="s">
        <v>76</v>
      </c>
      <c r="B29" s="42">
        <v>0</v>
      </c>
      <c r="C29" s="42">
        <v>0</v>
      </c>
      <c r="D29" s="44">
        <v>1</v>
      </c>
      <c r="E29" s="42" t="s">
        <v>36</v>
      </c>
      <c r="F29" s="42">
        <v>2</v>
      </c>
    </row>
    <row r="30" spans="1:6" s="48" customFormat="1" ht="90">
      <c r="A30" s="50" t="s">
        <v>77</v>
      </c>
      <c r="B30" s="42"/>
      <c r="C30" s="42"/>
      <c r="D30" s="42"/>
      <c r="E30" s="42"/>
      <c r="F30" s="42">
        <v>2</v>
      </c>
    </row>
    <row r="31" spans="1:6" s="48" customFormat="1" ht="15">
      <c r="A31" s="50" t="s">
        <v>16</v>
      </c>
      <c r="B31" s="42"/>
      <c r="C31" s="42"/>
      <c r="D31" s="42"/>
      <c r="E31" s="42"/>
      <c r="F31" s="42"/>
    </row>
    <row r="32" spans="1:6" s="48" customFormat="1" ht="75">
      <c r="A32" s="50" t="s">
        <v>78</v>
      </c>
      <c r="B32" s="42">
        <v>1</v>
      </c>
      <c r="C32" s="42">
        <v>1</v>
      </c>
      <c r="D32" s="44">
        <v>1</v>
      </c>
      <c r="E32" s="42" t="s">
        <v>36</v>
      </c>
      <c r="F32" s="42">
        <v>2</v>
      </c>
    </row>
    <row r="33" spans="1:6" s="48" customFormat="1" ht="150">
      <c r="A33" s="50" t="s">
        <v>79</v>
      </c>
      <c r="B33" s="42">
        <v>0</v>
      </c>
      <c r="C33" s="42">
        <v>0</v>
      </c>
      <c r="D33" s="44">
        <v>1</v>
      </c>
      <c r="E33" s="42" t="s">
        <v>18</v>
      </c>
      <c r="F33" s="42">
        <v>2</v>
      </c>
    </row>
    <row r="34" spans="1:6" s="53" customFormat="1" ht="28.5">
      <c r="A34" s="52" t="s">
        <v>80</v>
      </c>
      <c r="B34" s="45" t="s">
        <v>15</v>
      </c>
      <c r="C34" s="45" t="s">
        <v>15</v>
      </c>
      <c r="D34" s="45" t="s">
        <v>15</v>
      </c>
      <c r="E34" s="45" t="s">
        <v>15</v>
      </c>
      <c r="F34" s="45">
        <v>2</v>
      </c>
    </row>
    <row r="35" s="48" customFormat="1" ht="15">
      <c r="A35" s="36"/>
    </row>
    <row r="36" spans="1:6" s="48" customFormat="1" ht="15">
      <c r="A36" s="156" t="s">
        <v>42</v>
      </c>
      <c r="B36" s="156"/>
      <c r="C36" s="156"/>
      <c r="D36" s="156"/>
      <c r="E36" s="156"/>
      <c r="F36" s="156"/>
    </row>
    <row r="37" s="48" customFormat="1" ht="15">
      <c r="A37" s="35"/>
    </row>
    <row r="38" s="48" customFormat="1" ht="14.25">
      <c r="A38" s="49"/>
    </row>
    <row r="39" s="48" customFormat="1" ht="15">
      <c r="A39" s="34"/>
    </row>
    <row r="40" s="48" customFormat="1" ht="15">
      <c r="A40" s="34"/>
    </row>
    <row r="41" s="48" customFormat="1" ht="15">
      <c r="A41" s="34"/>
    </row>
    <row r="42" s="48" customFormat="1" ht="15">
      <c r="A42" s="34"/>
    </row>
    <row r="43" s="48" customFormat="1" ht="15">
      <c r="A43" s="34"/>
    </row>
    <row r="44" s="48" customFormat="1" ht="14.25"/>
  </sheetData>
  <sheetProtection/>
  <mergeCells count="14">
    <mergeCell ref="B8:B9"/>
    <mergeCell ref="C8:C9"/>
    <mergeCell ref="D8:D9"/>
    <mergeCell ref="F5:F6"/>
    <mergeCell ref="A36:F36"/>
    <mergeCell ref="E8:E9"/>
    <mergeCell ref="F8:F9"/>
    <mergeCell ref="A1:F1"/>
    <mergeCell ref="A2:F2"/>
    <mergeCell ref="A3:F3"/>
    <mergeCell ref="A5:A6"/>
    <mergeCell ref="D5:D6"/>
    <mergeCell ref="E5:E6"/>
    <mergeCell ref="B5:C5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portrait" paperSize="9" scale="86" r:id="rId1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8.125" style="17" customWidth="1"/>
    <col min="2" max="2" width="61.75390625" style="17" customWidth="1"/>
    <col min="3" max="3" width="16.25390625" style="17" customWidth="1"/>
    <col min="4" max="16384" width="9.125" style="17" customWidth="1"/>
  </cols>
  <sheetData>
    <row r="1" spans="1:9" ht="40.5" customHeight="1">
      <c r="A1" s="181" t="s">
        <v>262</v>
      </c>
      <c r="B1" s="181"/>
      <c r="C1" s="181"/>
      <c r="D1" s="54"/>
      <c r="E1" s="54"/>
      <c r="F1" s="54"/>
      <c r="G1" s="54"/>
      <c r="H1" s="54"/>
      <c r="I1" s="54"/>
    </row>
    <row r="2" spans="1:9" ht="21.75" customHeight="1">
      <c r="A2" s="182" t="str">
        <f>'Ф. 1.1.'!A2:D2</f>
        <v>АО "Кисловодская сетевая компания"</v>
      </c>
      <c r="B2" s="182"/>
      <c r="C2" s="182"/>
      <c r="D2" s="55"/>
      <c r="E2" s="55"/>
      <c r="F2" s="55"/>
      <c r="G2" s="54"/>
      <c r="H2" s="54"/>
      <c r="I2" s="54"/>
    </row>
    <row r="3" spans="1:6" ht="15.75">
      <c r="A3" s="173" t="s">
        <v>43</v>
      </c>
      <c r="B3" s="173"/>
      <c r="C3" s="173"/>
      <c r="D3" s="56"/>
      <c r="E3" s="56"/>
      <c r="F3" s="56"/>
    </row>
    <row r="4" spans="1:3" ht="15.75">
      <c r="A4" s="57"/>
      <c r="B4" s="57"/>
      <c r="C4" s="57"/>
    </row>
    <row r="5" spans="1:3" ht="15.75">
      <c r="A5" s="58" t="s">
        <v>83</v>
      </c>
      <c r="B5" s="58" t="s">
        <v>84</v>
      </c>
      <c r="C5" s="58" t="s">
        <v>85</v>
      </c>
    </row>
    <row r="6" spans="1:3" ht="15.75">
      <c r="A6" s="58">
        <v>1</v>
      </c>
      <c r="B6" s="58">
        <v>2</v>
      </c>
      <c r="C6" s="58">
        <v>3</v>
      </c>
    </row>
    <row r="7" spans="1:3" ht="106.5" customHeight="1">
      <c r="A7" s="58" t="s">
        <v>86</v>
      </c>
      <c r="B7" s="59" t="s">
        <v>87</v>
      </c>
      <c r="C7" s="81">
        <v>97</v>
      </c>
    </row>
    <row r="8" spans="1:3" ht="128.25" customHeight="1">
      <c r="A8" s="58" t="s">
        <v>88</v>
      </c>
      <c r="B8" s="59" t="s">
        <v>89</v>
      </c>
      <c r="C8" s="60">
        <v>0</v>
      </c>
    </row>
    <row r="11" spans="1:6" ht="15.75">
      <c r="A11" s="170" t="s">
        <v>62</v>
      </c>
      <c r="B11" s="170"/>
      <c r="C11" s="170"/>
      <c r="D11" s="31"/>
      <c r="E11" s="31"/>
      <c r="F11" s="31"/>
    </row>
  </sheetData>
  <sheetProtection/>
  <mergeCells count="4">
    <mergeCell ref="A1:C1"/>
    <mergeCell ref="A2:C2"/>
    <mergeCell ref="A3:C3"/>
    <mergeCell ref="A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Корешкова</dc:creator>
  <cp:keywords/>
  <dc:description/>
  <cp:lastModifiedBy>Econom</cp:lastModifiedBy>
  <cp:lastPrinted>2021-06-01T14:18:18Z</cp:lastPrinted>
  <dcterms:created xsi:type="dcterms:W3CDTF">2009-04-29T13:57:10Z</dcterms:created>
  <dcterms:modified xsi:type="dcterms:W3CDTF">2021-06-02T12:06:30Z</dcterms:modified>
  <cp:category/>
  <cp:version/>
  <cp:contentType/>
  <cp:contentStatus/>
</cp:coreProperties>
</file>